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eibf.sharepoint.com/sites/OEIBF/Freigegebene Dokumente/Wissenschaft/1_Projekte/25_02 QBIB_2025/"/>
    </mc:Choice>
  </mc:AlternateContent>
  <xr:revisionPtr revIDLastSave="59" documentId="8_{7FE96437-5FA0-48F1-869F-B4A7A56416B3}" xr6:coauthVersionLast="47" xr6:coauthVersionMax="47" xr10:uidLastSave="{D5E6B2E0-2A6D-4885-87C6-FA4B56FA28D6}"/>
  <bookViews>
    <workbookView xWindow="-120" yWindow="-120" windowWidth="29040" windowHeight="15720" xr2:uid="{00000000-000D-0000-FFFF-FFFF00000000}"/>
  </bookViews>
  <sheets>
    <sheet name="Tabelle1" sheetId="1" r:id="rId1"/>
    <sheet name="Tabelle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7" i="1" l="1"/>
  <c r="J166" i="1"/>
  <c r="J23" i="1"/>
  <c r="J22" i="1"/>
  <c r="J20" i="1"/>
  <c r="J19" i="1"/>
  <c r="J17" i="1"/>
  <c r="J16" i="1"/>
  <c r="J14" i="1"/>
  <c r="J13" i="1"/>
  <c r="J11" i="1"/>
  <c r="J10" i="1"/>
  <c r="K181" i="1"/>
  <c r="J134" i="1" l="1"/>
  <c r="J186" i="1" l="1"/>
  <c r="K180" i="1"/>
  <c r="K184" i="1"/>
  <c r="K179" i="1"/>
  <c r="K178" i="1"/>
  <c r="J148" i="1"/>
  <c r="J151" i="1"/>
  <c r="J154" i="1"/>
  <c r="J155" i="1"/>
  <c r="J156" i="1"/>
  <c r="J157" i="1"/>
  <c r="J158" i="1"/>
  <c r="J159" i="1"/>
  <c r="J162" i="1"/>
  <c r="J163" i="1"/>
  <c r="J147" i="1"/>
  <c r="J133" i="1"/>
  <c r="J118" i="1"/>
  <c r="J119" i="1"/>
  <c r="J120" i="1"/>
  <c r="J121" i="1"/>
  <c r="J122" i="1"/>
  <c r="J125" i="1"/>
  <c r="J126" i="1"/>
  <c r="J129" i="1"/>
  <c r="J130" i="1"/>
  <c r="J137" i="1"/>
  <c r="J138" i="1"/>
  <c r="J139" i="1"/>
  <c r="J99" i="1"/>
  <c r="J83" i="1"/>
  <c r="J84" i="1"/>
  <c r="J85" i="1"/>
  <c r="J86" i="1"/>
  <c r="J89" i="1"/>
  <c r="J90" i="1"/>
  <c r="J94" i="1"/>
  <c r="J95" i="1"/>
  <c r="J96" i="1"/>
  <c r="J100" i="1"/>
  <c r="J103" i="1"/>
  <c r="J104" i="1"/>
  <c r="J107" i="1"/>
  <c r="J108" i="1"/>
  <c r="J109" i="1"/>
  <c r="J82" i="1"/>
  <c r="J68" i="1"/>
  <c r="J62" i="1"/>
  <c r="J53" i="1"/>
  <c r="J52" i="1"/>
  <c r="J49" i="1"/>
  <c r="J61" i="1"/>
  <c r="J65" i="1"/>
  <c r="J69" i="1"/>
  <c r="J72" i="1"/>
  <c r="J73" i="1"/>
  <c r="J74" i="1"/>
  <c r="J169" i="1" l="1"/>
  <c r="J140" i="1"/>
  <c r="J111" i="1"/>
  <c r="J76" i="1"/>
  <c r="J36" i="1"/>
  <c r="J26" i="1"/>
  <c r="J27" i="1"/>
  <c r="J28" i="1"/>
  <c r="J31" i="1"/>
  <c r="J32" i="1"/>
  <c r="J33" i="1"/>
  <c r="J37" i="1"/>
  <c r="J40" i="1"/>
  <c r="J41" i="1"/>
  <c r="J43" i="1" l="1"/>
  <c r="J189" i="1" s="1"/>
  <c r="K189" i="1" s="1"/>
</calcChain>
</file>

<file path=xl/sharedStrings.xml><?xml version="1.0" encoding="utf-8"?>
<sst xmlns="http://schemas.openxmlformats.org/spreadsheetml/2006/main" count="384" uniqueCount="264">
  <si>
    <t>1 Institutionelle und organisatorische Kriterien</t>
  </si>
  <si>
    <t>Punkte</t>
  </si>
  <si>
    <t>kurzfristige Ziele</t>
  </si>
  <si>
    <t>mittelfristige Ziele (bis ca. drei Jahre)</t>
  </si>
  <si>
    <t>langfristige Ziele</t>
  </si>
  <si>
    <t>2 Personelle Kriterien</t>
  </si>
  <si>
    <t>Weiterbildungsteilnahmen werden zentral in der Bibliothek dokumentiert.</t>
  </si>
  <si>
    <t>Besprechungsprotokolle von Teamsitzungen</t>
  </si>
  <si>
    <t>Dienstpläne</t>
  </si>
  <si>
    <t>Jahresmeldungen</t>
  </si>
  <si>
    <t>3 Bibliotheksangebote und -verwaltung</t>
  </si>
  <si>
    <t>Der Zustand der Medien ist gepflegt.</t>
  </si>
  <si>
    <t>Internetverbindung</t>
  </si>
  <si>
    <t>Katalogrecherche in der Bibliothek</t>
  </si>
  <si>
    <t>im Internet verfügbarer Bibliothekskatalog (z. B. Bibliotheken online)</t>
  </si>
  <si>
    <t>im Internet verfügbarer Bibliothekskatalog mit Zusatzfunktionen (z. B. Vorbestellung, Reservierung, Verlängerung)</t>
  </si>
  <si>
    <t>Die Budgetplanung für das aktuelle Jahr sowie die beiden vorangegangenen Jahre liegen vor.</t>
  </si>
  <si>
    <t>Die für Bibliotheken relevanten Förderungen sind bekannt und werden nach Möglichkeit ausgeschöpft.</t>
  </si>
  <si>
    <t>4 Öffentlichkeitsarbeit und Veranstaltungen</t>
  </si>
  <si>
    <t>aktuelle Informationen im Schaukasten und/oder im Eingangsbereich der Bibliothek</t>
  </si>
  <si>
    <t>gedruckte Bibliotheksfolder und Flugblätter</t>
  </si>
  <si>
    <t>Die Informationen zur Bibliothek (z. B. Folder, Handzettel oder Plakate) sind in gut lesbarer Schrift (Schriftgröße, Kontrast, klar strukturiert, …) und in leicht verständlicher Sprache verfasst.</t>
  </si>
  <si>
    <t>Es gibt ein abwechslungsreiches Veranstaltungsprogramm.</t>
  </si>
  <si>
    <t>Es finden regelmäßig Besuche von Kindergartengruppen, Schulklassen, Hortgruppen und/oder Spielgruppen statt.</t>
  </si>
  <si>
    <t>5 Örtliche und räumliche Kriterien</t>
  </si>
  <si>
    <t>Zu den Öffnungszeiten ist ein WC zugänglich.</t>
  </si>
  <si>
    <t>Regale sind gut lesbar beschriftet.</t>
  </si>
  <si>
    <t>6 Kennzahlen</t>
  </si>
  <si>
    <t>Bestandsgröße</t>
  </si>
  <si>
    <t>bis</t>
  </si>
  <si>
    <t>Medien</t>
  </si>
  <si>
    <t>darüber</t>
  </si>
  <si>
    <t>über 30 000</t>
  </si>
  <si>
    <t>Medienumschlag</t>
  </si>
  <si>
    <t>1 - 1,3</t>
  </si>
  <si>
    <t>1,2-1,6</t>
  </si>
  <si>
    <t>1,5-2</t>
  </si>
  <si>
    <t>2-2,5</t>
  </si>
  <si>
    <t>mehr als 20.000</t>
  </si>
  <si>
    <t>3,5-4,1</t>
  </si>
  <si>
    <t>Erneuerungsquote in %</t>
  </si>
  <si>
    <t>10 - 13 %</t>
  </si>
  <si>
    <t>8 - 11 %</t>
  </si>
  <si>
    <t>7 - 10 %</t>
  </si>
  <si>
    <t>6 - 9 %</t>
  </si>
  <si>
    <t>5 - 7 %</t>
  </si>
  <si>
    <t>1 - 1,5</t>
  </si>
  <si>
    <t>1 -1,2</t>
  </si>
  <si>
    <t>4 bis 6</t>
  </si>
  <si>
    <t>über 6</t>
  </si>
  <si>
    <t>5  bis 7</t>
  </si>
  <si>
    <t>über 7</t>
  </si>
  <si>
    <t>7 bis 12</t>
  </si>
  <si>
    <t>über 12</t>
  </si>
  <si>
    <t>10 bis 18</t>
  </si>
  <si>
    <t>über 18</t>
  </si>
  <si>
    <t>über 20.000</t>
  </si>
  <si>
    <t>20 bis 30</t>
  </si>
  <si>
    <t>über 30</t>
  </si>
  <si>
    <t>Raumgröße: m² pro 1.000 Medien</t>
  </si>
  <si>
    <t>trifft zu</t>
  </si>
  <si>
    <t>trifft nicht zu</t>
  </si>
  <si>
    <t>Ist im Organigramm alles ersichtlich?</t>
  </si>
  <si>
    <t>Zeigt das Leitbild eine zeitgemäße Ausrichtung und den Bezug auf die Zielgruppen?</t>
  </si>
  <si>
    <t>Kurzfristige Ziele sind festgelegt (Jahresplanung).</t>
  </si>
  <si>
    <t>Es sind auch mittelfristige Ziele (bis ca. drei Jahre) festgelegt.</t>
  </si>
  <si>
    <t>1.2 Liegen kurzfristige Ziele, mittelfristige und langfristige Ziele vor und orientieren sich diese am Leitbild?</t>
  </si>
  <si>
    <t>1.3 Sind die Ziele überprüfbar formuliert (z. B. nach SMART-Kriterien) und ist deren Erreichung zeitlich festgelegt?</t>
  </si>
  <si>
    <t>Zeigen Zielfestlegungen das angekreuzte?</t>
  </si>
  <si>
    <t>Entsprechen Ziele den SMART-Kriterien?</t>
  </si>
  <si>
    <t>1.4 Konnten die gesetzten kurzfristigen Ziele im letzten Jahr erreicht werden?</t>
  </si>
  <si>
    <t>Kurzfristige Ziele konnten zumindest teilweise erreicht werden.</t>
  </si>
  <si>
    <t>1.5 Wie oft erfolgt die Zielüberprüfung?</t>
  </si>
  <si>
    <t>jährliche Rückschau (Jahresrückschau)</t>
  </si>
  <si>
    <t>zusätzlich mehrmals jährlich in Teambesprechungen</t>
  </si>
  <si>
    <t>automat. Berechnung</t>
  </si>
  <si>
    <t>ANMERKUNGEN</t>
  </si>
  <si>
    <t>Hier können Sie Anmerkungen und Erläuterungen zum Bereich 1 einfügen, falls erforderlich:</t>
  </si>
  <si>
    <t xml:space="preserve">       Bitte ergänzen Sie dazu folgende Informationen:</t>
  </si>
  <si>
    <t>2.3 Wie ist das Team organisiert?</t>
  </si>
  <si>
    <t>2.5 Wie sind Weiterbildungsteilnahmen geregelt?</t>
  </si>
  <si>
    <t>Hier können Sie Anmerkungen und Erläuterungen zum Bereich 2 einfügen, falls erforderlich:</t>
  </si>
  <si>
    <t>Summe Personelle Kritierien ist maximal 17; Prüfung, ob jede Zeile gekreuzt und 2.2 alternativ befüllt ist!</t>
  </si>
  <si>
    <t>3.1 Ist der Medienbestand attraktiv?</t>
  </si>
  <si>
    <t>Es gibt eine jährliche Bestandsaussonderung (z. B. nach Null-Listen und anderen bibliothekarischen Kriterien wie Aktualität, Zustand des Mediums).</t>
  </si>
  <si>
    <t>Es werden zusätzlich zu Printmedien andere Medien angeboten (DVDs, Hörbucher, E-Books, Spiele etc.).</t>
  </si>
  <si>
    <t>Es gibt Medienangebote und Services für Menschen mit besonderen Bedürfnissen (Hörbücher, -zeitschriften oder Hörzeitungen, DVDs mit Untertitel, Hörfilme, Literatur in einfacher Sprache, Bücher in Großdruck, elektronische Medien).</t>
  </si>
  <si>
    <t>3.4 Nach welcher Systematik sind die Medien erschlossen?</t>
  </si>
  <si>
    <t>3.5 Wie erfolgt die Einschreibung?</t>
  </si>
  <si>
    <t>3.6 Wie wird die Finanzverwaltung gehandhabt?</t>
  </si>
  <si>
    <t>Hier können Sie Anmerkungen und Erläuterungen zum Bereich 3 einfügen, falls erforderlich:</t>
  </si>
  <si>
    <t>Summe Angebote und Verwaltung ist maximal 17; Prüfung, ob jede Zeile gekreuzt und 3.4 alternativ befüllt ist!</t>
  </si>
  <si>
    <t>Hier können Sie Anmerkungen und Erläuterungen zum Bereich 4 einfügen, falls erforderlich:</t>
  </si>
  <si>
    <t xml:space="preserve">Website wird laufend aktualisiert </t>
  </si>
  <si>
    <t>Einzelne Veranstaltungen werden dokumentiert.</t>
  </si>
  <si>
    <t>Hier können Sie Anmerkungen und Erläuterungen zum Bereich 5 einfügen, falls erforderlich:</t>
  </si>
  <si>
    <t>5.1 Wie ist die Bibliothek im Ort auffindbar?</t>
  </si>
  <si>
    <t>5.3 Wie ist die Bibliothek gestaltet und ausgestattet?</t>
  </si>
  <si>
    <t>Es gibt ein klares Leitsystem zur Orientierung.</t>
  </si>
  <si>
    <t>5.5 Sind die Bibliotheksräume barrierefrei erreichbar?</t>
  </si>
  <si>
    <t>Mischform aus anerkannter Klassifikation (z. B. ÖSÖB, Dewey oder vergleichbares) und interner Systematik</t>
  </si>
  <si>
    <t xml:space="preserve"> Zur Ermittlung der Kennzahlen geben Sie bitte in den nebenstehenden gelben Feldern folgende Daten an:</t>
  </si>
  <si>
    <t>ZAHL:</t>
  </si>
  <si>
    <r>
      <rPr>
        <b/>
        <sz val="11"/>
        <color theme="1"/>
        <rFont val="Calibri"/>
        <family val="2"/>
        <scheme val="minor"/>
      </rPr>
      <t>Öffnungsstunden</t>
    </r>
    <r>
      <rPr>
        <sz val="11"/>
        <color theme="1"/>
        <rFont val="Calibri"/>
        <family val="2"/>
        <scheme val="minor"/>
      </rPr>
      <t xml:space="preserve"> wöchentlich gesamt</t>
    </r>
  </si>
  <si>
    <r>
      <rPr>
        <b/>
        <sz val="11"/>
        <color theme="1"/>
        <rFont val="Calibri"/>
        <family val="2"/>
        <scheme val="minor"/>
      </rPr>
      <t>Öffnungstage</t>
    </r>
    <r>
      <rPr>
        <sz val="11"/>
        <color theme="1"/>
        <rFont val="Calibri"/>
        <family val="2"/>
        <scheme val="minor"/>
      </rPr>
      <t xml:space="preserve"> pro Woche (an wie vielen Tagen der Woche ist geöffnet)</t>
    </r>
  </si>
  <si>
    <t>Abgleich mit Bib-Statistik E.17</t>
  </si>
  <si>
    <t>Abgleich Bib-Statistik A.10</t>
  </si>
  <si>
    <t>Abgleich Bib-Statistik A.10 und A.11</t>
  </si>
  <si>
    <r>
      <rPr>
        <b/>
        <sz val="11"/>
        <color theme="1"/>
        <rFont val="Calibri"/>
        <family val="2"/>
        <scheme val="minor"/>
      </rPr>
      <t>Medienbestand</t>
    </r>
    <r>
      <rPr>
        <sz val="11"/>
        <color theme="1"/>
        <rFont val="Calibri"/>
        <family val="2"/>
        <scheme val="minor"/>
      </rPr>
      <t xml:space="preserve"> (insgesamt, alle Medien in aktivem Bestand im betreffenden Jahr)</t>
    </r>
  </si>
  <si>
    <r>
      <rPr>
        <b/>
        <sz val="11"/>
        <color theme="1"/>
        <rFont val="Calibri"/>
        <family val="2"/>
        <scheme val="minor"/>
      </rPr>
      <t>Jahresentlehnungen</t>
    </r>
    <r>
      <rPr>
        <sz val="11"/>
        <color theme="1"/>
        <rFont val="Calibri"/>
        <family val="2"/>
        <scheme val="minor"/>
      </rPr>
      <t xml:space="preserve"> (im betreffenden Jahr)</t>
    </r>
  </si>
  <si>
    <r>
      <rPr>
        <b/>
        <sz val="11"/>
        <color theme="1"/>
        <rFont val="Calibri"/>
        <family val="2"/>
        <scheme val="minor"/>
      </rPr>
      <t>Medienzugang</t>
    </r>
    <r>
      <rPr>
        <sz val="11"/>
        <color theme="1"/>
        <rFont val="Calibri"/>
        <family val="2"/>
        <scheme val="minor"/>
      </rPr>
      <t xml:space="preserve"> (des betreffenden Jahres)</t>
    </r>
  </si>
  <si>
    <r>
      <rPr>
        <b/>
        <sz val="11"/>
        <color theme="1"/>
        <rFont val="Calibri"/>
        <family val="2"/>
        <scheme val="minor"/>
      </rPr>
      <t>Raumgröße</t>
    </r>
    <r>
      <rPr>
        <sz val="11"/>
        <color theme="1"/>
        <rFont val="Calibri"/>
        <family val="2"/>
        <scheme val="minor"/>
      </rPr>
      <t xml:space="preserve"> gesamt (inkl. Zweigstellen)</t>
    </r>
  </si>
  <si>
    <t>Zuordnung</t>
  </si>
  <si>
    <t>Medienumschlag laut Tabelle einordnen und bepunkten</t>
  </si>
  <si>
    <t>Wenn 10-15 dann 1 Punkt, über 15 dann 2 Punkte</t>
  </si>
  <si>
    <t>1;2</t>
  </si>
  <si>
    <t>0,5;1</t>
  </si>
  <si>
    <t>Summe Kennzahlen ist maximal 14</t>
  </si>
  <si>
    <t>Erneuerungsquote 6,5 bis 8% ist 1 Punkt, über 8% ist 2 Punkte</t>
  </si>
  <si>
    <t>BenutzerInnenquote Einordnung laut Tabelle</t>
  </si>
  <si>
    <t>BesucherInnenqutoe Einordnung laut Tabelle</t>
  </si>
  <si>
    <t>Punkt</t>
  </si>
  <si>
    <t>2 000</t>
  </si>
  <si>
    <t>3 000</t>
  </si>
  <si>
    <t>4 000</t>
  </si>
  <si>
    <t>2 500</t>
  </si>
  <si>
    <t>5 000</t>
  </si>
  <si>
    <t>6 000</t>
  </si>
  <si>
    <t>3 500</t>
  </si>
  <si>
    <t>6 650</t>
  </si>
  <si>
    <t>7 600</t>
  </si>
  <si>
    <t>4 500</t>
  </si>
  <si>
    <t>8 550</t>
  </si>
  <si>
    <t>9 500</t>
  </si>
  <si>
    <t>5 500</t>
  </si>
  <si>
    <t>10 450</t>
  </si>
  <si>
    <t>11 400</t>
  </si>
  <si>
    <t>6 500</t>
  </si>
  <si>
    <t>11 700</t>
  </si>
  <si>
    <t>7 000</t>
  </si>
  <si>
    <t>12 600</t>
  </si>
  <si>
    <t>8 000</t>
  </si>
  <si>
    <t>14 400</t>
  </si>
  <si>
    <t>9 000</t>
  </si>
  <si>
    <t>15 300</t>
  </si>
  <si>
    <t>10 000</t>
  </si>
  <si>
    <t>17 000</t>
  </si>
  <si>
    <t>11 000</t>
  </si>
  <si>
    <t>17 600</t>
  </si>
  <si>
    <t>20 000</t>
  </si>
  <si>
    <t>30 000</t>
  </si>
  <si>
    <t>Bis</t>
  </si>
  <si>
    <t>Umschlag</t>
  </si>
  <si>
    <t>1 Punkt</t>
  </si>
  <si>
    <t>2 Punkte</t>
  </si>
  <si>
    <t>Quote</t>
  </si>
  <si>
    <t>Öffnungsstunden pro Woche</t>
  </si>
  <si>
    <t>Öffnungs-stunden</t>
  </si>
  <si>
    <t>Öffnungstage pro Woche</t>
  </si>
  <si>
    <t>Öffnungs-tage</t>
  </si>
  <si>
    <t>10 bis 15m2</t>
  </si>
  <si>
    <t>über 15m2</t>
  </si>
  <si>
    <t>Kennzahlenbewertungsraster</t>
  </si>
  <si>
    <t>hinterlegte Punkte</t>
  </si>
  <si>
    <t>Entsprechen alle Kennzahlen-Angaben der jüngsten Bib-Statistik A.2, A.7, B.12, C.13, C.14?</t>
  </si>
  <si>
    <t>Bei Abweichung: Ist Begründung zulässig/schlüssig?</t>
  </si>
  <si>
    <t>Prüf-Todo's IBE</t>
  </si>
  <si>
    <t>BEGRÜNDUNG:</t>
  </si>
  <si>
    <t>Gesamtsumme</t>
  </si>
  <si>
    <t xml:space="preserve">       Bitte ergänzen Sie dazu den Programmnamen der Verwaltungs-Software:</t>
  </si>
  <si>
    <t>Hier können Sie Anmerkungen und Erläuterungen zum Bereich 6 einfügen, falls erforderlich:</t>
  </si>
  <si>
    <t>Bestandsgröße mindestens 1.500; abgleichen mit EinwohnerInnentabelle, Vergabe von 1 oder 2 Punkten laut Tabelle</t>
  </si>
  <si>
    <t>mindestens 2 Tage, Vergabe von 0,5 oder 1 Punkt laut Tabelle</t>
  </si>
  <si>
    <t>Es finden mindestens vier Teambesprechungen im Jahr mit schriftlichem Protokoll statt.</t>
  </si>
  <si>
    <t>Name der Bibliothek hier eintragen</t>
  </si>
  <si>
    <t>Selbstbewertungsbogen zur Qualitätsbestätigung für öffentliche Bibliotheken in Oberösterreich</t>
  </si>
  <si>
    <t>Sind viele in Ausbildung… - Weiterbildungsaktivität… für Feststellungen</t>
  </si>
  <si>
    <t>Abgleich mit 3.3</t>
  </si>
  <si>
    <t>Benutzungsordnung verständlich, vollständig (Verhalten, Haftpflicht, Datenschutz, Urheberrecht enthalten), Gebühren und Fristen im Rahmen?</t>
  </si>
  <si>
    <t>mindestens 4 Stunden, Vergabe von 0,5 oder 1 Punkt laut Tabelle</t>
  </si>
  <si>
    <t>Kontaktdaten werden überprüft und es wird über Gebührenordnung und Ausleihbedingungen informiert.</t>
  </si>
  <si>
    <t>Punkte selber eingeben</t>
  </si>
  <si>
    <t>Ihre Angaben im Selbstbewertungsbogen dienen als Grundlage für die Bewertung des IBE, in welche darüber hinaus noch die laut Antrag erforderlichen Dokumente sowie die Website miteinbezogen werden.</t>
  </si>
  <si>
    <t>Ergebnisinterpretation</t>
  </si>
  <si>
    <t>Prozent</t>
  </si>
  <si>
    <t>QB</t>
  </si>
  <si>
    <t>QB mit Auditzugang</t>
  </si>
  <si>
    <t>ab 85 %</t>
  </si>
  <si>
    <t>in Prozent</t>
  </si>
  <si>
    <t>bis 7,5 % - 8,5%</t>
  </si>
  <si>
    <t>über 8,5 %</t>
  </si>
  <si>
    <r>
      <t xml:space="preserve">Anleitung: Nur die farbigen Felder sind auszufüllen. In </t>
    </r>
    <r>
      <rPr>
        <b/>
        <i/>
        <sz val="11"/>
        <color theme="6"/>
        <rFont val="Calibri"/>
        <family val="2"/>
        <scheme val="minor"/>
      </rPr>
      <t>grünen</t>
    </r>
    <r>
      <rPr>
        <i/>
        <sz val="11"/>
        <color theme="6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 xml:space="preserve">und </t>
    </r>
    <r>
      <rPr>
        <b/>
        <i/>
        <sz val="11"/>
        <color theme="5" tint="-0.249977111117893"/>
        <rFont val="Calibri"/>
        <family val="2"/>
        <scheme val="minor"/>
      </rPr>
      <t>roten</t>
    </r>
    <r>
      <rPr>
        <i/>
        <sz val="11"/>
        <color theme="5" tint="-0.249977111117893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Feldern ist je Zeile ein Kreuzchen "</t>
    </r>
    <r>
      <rPr>
        <b/>
        <i/>
        <sz val="11"/>
        <color theme="1"/>
        <rFont val="Calibri"/>
        <family val="2"/>
        <scheme val="minor"/>
      </rPr>
      <t>x</t>
    </r>
    <r>
      <rPr>
        <i/>
        <sz val="11"/>
        <color theme="1"/>
        <rFont val="Calibri"/>
        <family val="2"/>
        <scheme val="minor"/>
      </rPr>
      <t xml:space="preserve">" einzufügen, in den </t>
    </r>
    <r>
      <rPr>
        <b/>
        <i/>
        <sz val="11"/>
        <color rgb="FFFFCC00"/>
        <rFont val="Calibri"/>
        <family val="2"/>
        <scheme val="minor"/>
      </rPr>
      <t>gelben</t>
    </r>
    <r>
      <rPr>
        <i/>
        <sz val="11"/>
        <color theme="1"/>
        <rFont val="Calibri"/>
        <family val="2"/>
        <scheme val="minor"/>
      </rPr>
      <t xml:space="preserve"> Feldern sind Zahlenwerte oder nähere Angaben (z.B. Bezeichnung) einzutragen. Im Anmerkungsfeld nach jedem Kriterienblock haben Sie die Möglichkeit für zusätzliche Erläuterungen. Ins Feld gelangen Sie mittels Mausklick oder Tabulatortaste.</t>
    </r>
  </si>
  <si>
    <t>öffentlich zugänglich</t>
  </si>
  <si>
    <t xml:space="preserve">Informationen über Trägerschaft  </t>
  </si>
  <si>
    <t>schriftlich vorhanden und aktuell gültig</t>
  </si>
  <si>
    <t>1.1 Sind folgende Informationen über die Bibliothek nachvollziehbar schriftlich vorhanden, aktuell gültig (jeweils 1 Punkt) und 
       öffentlich zugänglich (Homepage, Folder, Ordner, …) (jeweils 1 Punkt)?</t>
  </si>
  <si>
    <t>Auch langfristige Ziele sind formuliert, die sich an Visionen ausrichten zum zum Leitbild passen.</t>
  </si>
  <si>
    <t>2.1 Hat die Leitung eine Ausbildung zum/zur Bibliothekar:in absolviert bzw. ist in Ausbildung?</t>
  </si>
  <si>
    <t>Die Leitung hat Ausbildung absolviert oder ist derzeit in Ausbildung (mindestens eine Kurswoche bereits absolviert).</t>
  </si>
  <si>
    <r>
      <t xml:space="preserve">Zumindest ein/e Mitarbeiter:in hat eine Ausbildung absolviert oder ist in Ausbildung.                                                                          </t>
    </r>
    <r>
      <rPr>
        <b/>
        <sz val="11"/>
        <color rgb="FFFF0000"/>
        <rFont val="Calibri"/>
        <family val="2"/>
        <scheme val="minor"/>
      </rPr>
      <t>ODER</t>
    </r>
  </si>
  <si>
    <t>Mehrere Mitarbeiter:innen haben eine Ausbildung absolviert oder sind in Ausbildung.</t>
  </si>
  <si>
    <t xml:space="preserve">Anzahl Mitarbeiter:innen mit/in ehrenamtlicher Ausbildung: </t>
  </si>
  <si>
    <t xml:space="preserve">Anzahl Mitarbeiter:innen mit/in hauptamtlicher Ausbildung: </t>
  </si>
  <si>
    <t xml:space="preserve">Anzahl Mitarbeiter:innen mit/in schulbibliothekarischer Ausbildung: </t>
  </si>
  <si>
    <t xml:space="preserve">Anzahl Mitarbeiter:innen mit/in bibliothekarischer Hochschulausbildung: </t>
  </si>
  <si>
    <t>Neue Mitarbeiter:innen werden anhand einer Checkliste/eines Einschulungsplanes eingeschult.</t>
  </si>
  <si>
    <t>2.4 Gibt es eine Ansprechperson für Menschen mit besonderen Bedürfnissen?</t>
  </si>
  <si>
    <t>Ja, es gibt eine Asprechperson für Menschen mit besonderen Bedürfnissen.</t>
  </si>
  <si>
    <t>Medien werden benutzer:innenorientiert präsentiert (Thementisch, Bilderbuchkisten, …).</t>
  </si>
  <si>
    <t>3.2 Welche Hard- und Software steht den Bibliotheksmitarbeiter:innen für die Abwicklung der Bibliotheksangelegenheiten zur Verfügung?</t>
  </si>
  <si>
    <t>PC-Arbeitsplatz mit Bibliothekssoftware zur Erschließung und Verwaltung der Medien und Benutzer:innen</t>
  </si>
  <si>
    <t>Es wird eine Benutzer:innenerklärung unterschrieben</t>
  </si>
  <si>
    <t>Die Finanzgebarung wird einmal jährlich geprüft (4-Augen-Prinzip) und dem Träger nachweislich zur Kenntnis gebracht.</t>
  </si>
  <si>
    <t>4.1 Welche Informationsmöglichkeiten werden angeboten?</t>
  </si>
  <si>
    <t>sonstige Informationsmöglichkeiten (z.B. Newsletter, Blog, Social Media, Printmedien…)</t>
  </si>
  <si>
    <t xml:space="preserve">Website mit den wichtigsten Informationen </t>
  </si>
  <si>
    <t>Internetseiten sind barrierefrei (veränderbare Schriftgröße, guter Kontrast, akustische Ausgabe etc.).
BVÖ-Websiten werden als barrierefrei anerkannt.</t>
  </si>
  <si>
    <t>4.5 Wie benutzer:innenfreundlich ist die Bibliothek?</t>
  </si>
  <si>
    <t>Auf Anregungen und Beschwerden von Kund:innen wird zeitnah und adäquat reagiert.</t>
  </si>
  <si>
    <t>Bibliotheksmitarbeiter:innen nehmen sich ausreichend Zeit für Beratungsgespräche.</t>
  </si>
  <si>
    <t>Benutzer:innen haben die Möglichkeit, Wünsche (z.B. für den Medienankauf - Wunschbuch) zu äußern.</t>
  </si>
  <si>
    <t>4.2 Sind die Informationen zur Bibliothek barrierefrei gestaltet?</t>
  </si>
  <si>
    <t>4.3 Bietet die Bibliothek Veranstaltungen (Lesungen, Medienpräsentationen, Literaturkreise, Ausstellungen, Spieleveranstaltungen …) und sonstige Aktivitäten (Besuch Kindergartengruppen, Schulklassen …) an?</t>
  </si>
  <si>
    <t>4.4 Werden Veranstaltungen dokumentiert? (Teilnehmer:innenzahlen, Ablauf, Fotos etc.)</t>
  </si>
  <si>
    <t>Es gibt Hinweistafeln im Ort an strategisch wichtigen Punkten.</t>
  </si>
  <si>
    <t>Es gibt eine sichtbare Beschilderung am und im Gebäude.</t>
  </si>
  <si>
    <t>5.2 Welche technischen Informationsmöglichkeiten stehen den Benutzer:innen zur Verfügung?</t>
  </si>
  <si>
    <t xml:space="preserve">Es gibt vor Ort Recherchemöglichkeiten im Onlinekatalog und/oder WLAN. </t>
  </si>
  <si>
    <t>Die Räume verfügen über eine gute Aufenthaltsqualität (z.B. freundlich gestaltet, angemessene Beleuchtung und Raumtemperatur).</t>
  </si>
  <si>
    <t>Medien sind für die Benutzer:innen gut erreichbar.</t>
  </si>
  <si>
    <t>Es gibt Tische und Sitzgelegenheiten für Leser:innen.</t>
  </si>
  <si>
    <t xml:space="preserve">Die Beleuchtung des Zugangs, der Bibliotheksräume sowie der Entlehntheke ist gut. </t>
  </si>
  <si>
    <t>5.4 Wie können sich Benutzer:innen orientieren?</t>
  </si>
  <si>
    <t>Die Bibliotheksräume sind barrierefrei erreichbar (z.B. Rampe, Lift, Durchgangsbreite mindestens 80 cm, Türen sind leicht zu öffnen, Wendekreis 150 cm).</t>
  </si>
  <si>
    <r>
      <t xml:space="preserve">Wenn kein barrierefreier Zugang gegeben ist: Es gibt unterstützende Maßnahmen zum leichteren Zugang (z.B. Klingel mit Gegensprechanlage).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FF0000"/>
        <rFont val="Calibri"/>
        <family val="2"/>
        <scheme val="minor"/>
      </rPr>
      <t xml:space="preserve">  ODER</t>
    </r>
  </si>
  <si>
    <t>Summe Örtliche und Räumliche Kriterien ist maximal 13; Prüfung, ob jede Zeile gekreuzt und 5.5 alternativ befüllt ist!</t>
  </si>
  <si>
    <t>Summe Öffentlichkeitsarbeit und Veranstaltungen ist maximal 14; Prüfung, ob jede Zeile gekreuzt und 4.5 alternativ befüllt ist!</t>
  </si>
  <si>
    <t>Summe Institutionelle Kritierien ist maximal 20; Prüfung, ob jede Zeile gekreuzt und 1.4 alternativ befüllt ist!</t>
  </si>
  <si>
    <r>
      <t xml:space="preserve">Kurzfristige Ziele wurden im letzten Jahr vollkommen erreicht.                                                                                                              </t>
    </r>
    <r>
      <rPr>
        <b/>
        <sz val="11"/>
        <rFont val="Calibri"/>
        <family val="2"/>
        <scheme val="minor"/>
      </rPr>
      <t xml:space="preserve">           </t>
    </r>
    <r>
      <rPr>
        <b/>
        <sz val="11"/>
        <color rgb="FFFF0000"/>
        <rFont val="Calibri"/>
        <family val="2"/>
        <scheme val="minor"/>
      </rPr>
      <t>ODER</t>
    </r>
  </si>
  <si>
    <r>
      <t xml:space="preserve">durchgehend eine anerkannte Klassifikation                                                                                                                                                            </t>
    </r>
    <r>
      <rPr>
        <b/>
        <sz val="11"/>
        <color rgb="FFFF0000"/>
        <rFont val="Calibri"/>
        <family val="2"/>
        <scheme val="minor"/>
      </rPr>
      <t xml:space="preserve">   ODER</t>
    </r>
  </si>
  <si>
    <t>Einwohner:innenzahl bis</t>
  </si>
  <si>
    <t>Einwohner:innen</t>
  </si>
  <si>
    <t>Benutzer:innenquote in %</t>
  </si>
  <si>
    <t xml:space="preserve">Einwohner:innen bis </t>
  </si>
  <si>
    <t>Besucher:innenquote absolut</t>
  </si>
  <si>
    <t>Einwohner:innen bis</t>
  </si>
  <si>
    <r>
      <rPr>
        <b/>
        <sz val="11"/>
        <color theme="1"/>
        <rFont val="Calibri"/>
        <family val="2"/>
        <scheme val="minor"/>
      </rPr>
      <t>Einwohner:innenzahl des Einzugsgebiets</t>
    </r>
    <r>
      <rPr>
        <sz val="11"/>
        <color theme="1"/>
        <rFont val="Calibri"/>
        <family val="2"/>
        <scheme val="minor"/>
      </rPr>
      <t xml:space="preserve"> (in der Regel Größe der Gemeinde/Pfarre, falls abweichend bitte begründen):</t>
    </r>
  </si>
  <si>
    <t>Folgende Kennzahlen sind aus Ihrer jüngsten Jahresmeldung hierher zu übertragen:</t>
  </si>
  <si>
    <r>
      <rPr>
        <b/>
        <sz val="11"/>
        <color theme="1"/>
        <rFont val="Calibri"/>
        <family val="2"/>
        <scheme val="minor"/>
      </rPr>
      <t>Benutzer:innenzahl</t>
    </r>
    <r>
      <rPr>
        <sz val="11"/>
        <color theme="1"/>
        <rFont val="Calibri"/>
        <family val="2"/>
        <scheme val="minor"/>
      </rPr>
      <t xml:space="preserve"> (mindestens 1 Entlehung im betreffenden Jahr)</t>
    </r>
  </si>
  <si>
    <r>
      <rPr>
        <b/>
        <sz val="11"/>
        <color theme="1"/>
        <rFont val="Calibri"/>
        <family val="2"/>
        <scheme val="minor"/>
      </rPr>
      <t>Besucher:innenzahl</t>
    </r>
    <r>
      <rPr>
        <sz val="11"/>
        <color theme="1"/>
        <rFont val="Calibri"/>
        <family val="2"/>
        <scheme val="minor"/>
      </rPr>
      <t xml:space="preserve"> (im betreffenden Jahr, es zählt jeder Besuch, auch Veranstaltungen)</t>
    </r>
  </si>
  <si>
    <t>PUNKTE</t>
  </si>
  <si>
    <t>66,5 bis 80,5</t>
  </si>
  <si>
    <t xml:space="preserve">70 bis unter 85% </t>
  </si>
  <si>
    <t>ab 81 bis 95</t>
  </si>
  <si>
    <r>
      <rPr>
        <b/>
        <sz val="11"/>
        <color theme="1"/>
        <rFont val="Calibri"/>
        <family val="2"/>
        <scheme val="minor"/>
      </rPr>
      <t>Leitbild</t>
    </r>
    <r>
      <rPr>
        <sz val="11"/>
        <color theme="1"/>
        <rFont val="Calibri"/>
        <family val="2"/>
        <scheme val="minor"/>
      </rPr>
      <t xml:space="preserve"> (inklusive Zielgruppenbeschreibung)</t>
    </r>
  </si>
  <si>
    <r>
      <t xml:space="preserve">Übersicht zu </t>
    </r>
    <r>
      <rPr>
        <b/>
        <sz val="11"/>
        <color theme="1"/>
        <rFont val="Calibri"/>
        <family val="2"/>
        <scheme val="minor"/>
      </rPr>
      <t>Öffnungszeiten</t>
    </r>
    <r>
      <rPr>
        <sz val="11"/>
        <color theme="1"/>
        <rFont val="Calibri"/>
        <family val="2"/>
        <scheme val="minor"/>
      </rPr>
      <t xml:space="preserve"> </t>
    </r>
  </si>
  <si>
    <r>
      <rPr>
        <b/>
        <sz val="11"/>
        <color theme="1"/>
        <rFont val="Calibri"/>
        <family val="2"/>
        <scheme val="minor"/>
      </rPr>
      <t>Benutzungsbedingungen</t>
    </r>
    <r>
      <rPr>
        <sz val="11"/>
        <color theme="1"/>
        <rFont val="Calibri"/>
        <family val="2"/>
        <scheme val="minor"/>
      </rPr>
      <t>, die über Gebühren und Entlehnfristen informieren</t>
    </r>
  </si>
  <si>
    <t>2.2 Haben weitere Mitarbeiter:innen eine Ausbildung zum/zur Bibliothekar:in absolviert bzw. sind in Ausbildung?</t>
  </si>
  <si>
    <t>Jede/Jeder Mitarbeiter:in, der/die regelmäßig in der Bibliothek tätig ist, kann innerhalb von drei Jahren 16 Stunden Weiterbildung nachweisen.</t>
  </si>
  <si>
    <t>2.6 Sind folgende Informationen für alle Mitarbeiter:innen zugänglich?</t>
  </si>
  <si>
    <t>3.3 Wie ist der Medienbestand für die Kund:innen elektronisch zugänglich?</t>
  </si>
  <si>
    <t>Für Kinder gibt es einen eigenen gestalteten Bereich (z.B. Bilderbuchtrog, Plakate, Spielzeug, Spielteppich).</t>
  </si>
  <si>
    <r>
      <rPr>
        <b/>
        <sz val="11"/>
        <color theme="1"/>
        <rFont val="Calibri"/>
        <family val="2"/>
        <scheme val="minor"/>
      </rPr>
      <t>Organigramm</t>
    </r>
    <r>
      <rPr>
        <sz val="11"/>
        <color theme="1"/>
        <rFont val="Calibri"/>
        <family val="2"/>
        <scheme val="minor"/>
      </rPr>
      <t xml:space="preserve"> der Bibliothek (mindestens ersichtlich: Leitung, Mitarbeiter:innen und die jeweiligen Aufgabenbereiche)</t>
    </r>
  </si>
  <si>
    <r>
      <t xml:space="preserve">Alle Veranstaltungen werden dokumentiert.                                                                                                                                      </t>
    </r>
    <r>
      <rPr>
        <b/>
        <sz val="11"/>
        <color rgb="FFFF0000"/>
        <rFont val="Calibri"/>
        <family val="2"/>
        <scheme val="minor"/>
      </rPr>
      <t>ODER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</si>
</sst>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5" tint="-0.249977111117893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color rgb="FFFFCC00"/>
      <name val="Calibri"/>
      <family val="2"/>
      <scheme val="minor"/>
    </font>
    <font>
      <b/>
      <sz val="16"/>
      <color theme="1" tint="0.14999847407452621"/>
      <name val="Calibri"/>
      <family val="2"/>
      <scheme val="minor"/>
    </font>
    <font>
      <b/>
      <i/>
      <sz val="16"/>
      <color theme="1" tint="0.1499984740745262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i/>
      <sz val="11"/>
      <color theme="6"/>
      <name val="Calibri"/>
      <family val="2"/>
      <scheme val="minor"/>
    </font>
    <font>
      <i/>
      <sz val="11"/>
      <color theme="6"/>
      <name val="Calibri"/>
      <family val="2"/>
      <scheme val="minor"/>
    </font>
    <font>
      <i/>
      <sz val="11"/>
      <color theme="5" tint="-0.24997711111789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/>
      <right/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/>
      <top/>
      <bottom/>
      <diagonal/>
    </border>
    <border>
      <left/>
      <right style="medium">
        <color theme="1" tint="0.499984740745262"/>
      </right>
      <top/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/>
      <top/>
      <bottom style="medium">
        <color theme="1" tint="0.499984740745262"/>
      </bottom>
      <diagonal/>
    </border>
    <border>
      <left/>
      <right/>
      <top/>
      <bottom style="medium">
        <color theme="1" tint="0.499984740745262"/>
      </bottom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/>
      <bottom style="thin">
        <color theme="1" tint="0.499984740745262"/>
      </bottom>
      <diagonal/>
    </border>
    <border>
      <left/>
      <right style="medium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medium">
        <color theme="1" tint="0.499984740745262"/>
      </right>
      <top/>
      <bottom/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1" tint="0.499984740745262"/>
      </right>
      <top style="thin">
        <color theme="1" tint="0.499984740745262"/>
      </top>
      <bottom/>
      <diagonal/>
    </border>
  </borders>
  <cellStyleXfs count="1">
    <xf numFmtId="0" fontId="0" fillId="0" borderId="0"/>
  </cellStyleXfs>
  <cellXfs count="163">
    <xf numFmtId="0" fontId="0" fillId="0" borderId="0" xfId="0"/>
    <xf numFmtId="3" fontId="0" fillId="0" borderId="0" xfId="0" applyNumberFormat="1"/>
    <xf numFmtId="0" fontId="0" fillId="0" borderId="0" xfId="0" applyAlignment="1">
      <alignment wrapText="1"/>
    </xf>
    <xf numFmtId="0" fontId="2" fillId="0" borderId="0" xfId="0" applyFont="1"/>
    <xf numFmtId="0" fontId="0" fillId="4" borderId="0" xfId="0" applyFill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vertical="top"/>
    </xf>
    <xf numFmtId="10" fontId="1" fillId="0" borderId="5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1" fillId="0" borderId="4" xfId="0" applyNumberFormat="1" applyFont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3" fontId="1" fillId="0" borderId="4" xfId="0" applyNumberFormat="1" applyFont="1" applyBorder="1" applyAlignment="1">
      <alignment horizontal="center" vertical="center"/>
    </xf>
    <xf numFmtId="3" fontId="2" fillId="0" borderId="0" xfId="0" applyNumberFormat="1" applyFont="1"/>
    <xf numFmtId="0" fontId="2" fillId="4" borderId="2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right" vertical="center"/>
    </xf>
    <xf numFmtId="0" fontId="5" fillId="4" borderId="5" xfId="0" applyFont="1" applyFill="1" applyBorder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 wrapText="1"/>
    </xf>
    <xf numFmtId="0" fontId="1" fillId="4" borderId="5" xfId="0" applyFont="1" applyFill="1" applyBorder="1" applyAlignment="1">
      <alignment vertical="center"/>
    </xf>
    <xf numFmtId="0" fontId="0" fillId="5" borderId="9" xfId="0" applyFill="1" applyBorder="1" applyAlignment="1" applyProtection="1">
      <alignment vertical="center"/>
      <protection locked="0"/>
    </xf>
    <xf numFmtId="0" fontId="0" fillId="5" borderId="8" xfId="0" applyFill="1" applyBorder="1" applyAlignment="1" applyProtection="1">
      <alignment vertical="center"/>
      <protection locked="0"/>
    </xf>
    <xf numFmtId="0" fontId="0" fillId="5" borderId="15" xfId="0" applyFill="1" applyBorder="1" applyAlignment="1" applyProtection="1">
      <alignment vertical="center"/>
      <protection locked="0"/>
    </xf>
    <xf numFmtId="0" fontId="0" fillId="5" borderId="11" xfId="0" applyFill="1" applyBorder="1" applyAlignment="1" applyProtection="1">
      <alignment vertical="center"/>
      <protection locked="0"/>
    </xf>
    <xf numFmtId="0" fontId="0" fillId="5" borderId="13" xfId="0" applyFill="1" applyBorder="1" applyAlignment="1" applyProtection="1">
      <alignment vertical="center"/>
      <protection locked="0"/>
    </xf>
    <xf numFmtId="0" fontId="0" fillId="5" borderId="34" xfId="0" applyFill="1" applyBorder="1" applyAlignment="1" applyProtection="1">
      <alignment vertical="center"/>
      <protection locked="0"/>
    </xf>
    <xf numFmtId="0" fontId="0" fillId="4" borderId="0" xfId="0" applyFill="1" applyProtection="1"/>
    <xf numFmtId="0" fontId="0" fillId="0" borderId="0" xfId="0" applyProtection="1"/>
    <xf numFmtId="0" fontId="6" fillId="4" borderId="0" xfId="0" applyFont="1" applyFill="1" applyAlignment="1" applyProtection="1">
      <alignment horizontal="center"/>
    </xf>
    <xf numFmtId="0" fontId="2" fillId="4" borderId="0" xfId="0" applyFont="1" applyFill="1" applyAlignment="1" applyProtection="1">
      <alignment horizontal="center"/>
    </xf>
    <xf numFmtId="0" fontId="0" fillId="4" borderId="0" xfId="0" applyFont="1" applyFill="1" applyAlignment="1" applyProtection="1">
      <alignment horizontal="center"/>
    </xf>
    <xf numFmtId="0" fontId="2" fillId="0" borderId="0" xfId="0" applyFont="1" applyProtection="1"/>
    <xf numFmtId="0" fontId="0" fillId="4" borderId="0" xfId="0" applyFill="1" applyAlignment="1" applyProtection="1">
      <alignment horizontal="center"/>
    </xf>
    <xf numFmtId="0" fontId="0" fillId="0" borderId="19" xfId="0" applyBorder="1" applyAlignment="1" applyProtection="1">
      <alignment horizontal="center" wrapText="1"/>
    </xf>
    <xf numFmtId="0" fontId="0" fillId="0" borderId="20" xfId="0" applyBorder="1" applyAlignment="1" applyProtection="1">
      <alignment horizontal="center" wrapText="1"/>
    </xf>
    <xf numFmtId="0" fontId="0" fillId="4" borderId="0" xfId="0" applyFill="1" applyBorder="1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2" fillId="4" borderId="0" xfId="0" applyFont="1" applyFill="1" applyBorder="1" applyAlignment="1" applyProtection="1">
      <alignment horizontal="left"/>
    </xf>
    <xf numFmtId="0" fontId="0" fillId="0" borderId="21" xfId="0" applyBorder="1" applyProtection="1"/>
    <xf numFmtId="0" fontId="0" fillId="0" borderId="9" xfId="0" applyBorder="1" applyProtection="1"/>
    <xf numFmtId="0" fontId="0" fillId="4" borderId="0" xfId="0" applyFill="1" applyBorder="1" applyProtection="1"/>
    <xf numFmtId="0" fontId="0" fillId="4" borderId="0" xfId="0" applyFill="1" applyBorder="1" applyAlignment="1" applyProtection="1">
      <alignment horizontal="center"/>
    </xf>
    <xf numFmtId="0" fontId="2" fillId="0" borderId="21" xfId="0" applyFont="1" applyBorder="1" applyProtection="1"/>
    <xf numFmtId="0" fontId="0" fillId="4" borderId="0" xfId="0" applyFill="1" applyBorder="1" applyAlignment="1" applyProtection="1">
      <alignment horizontal="left"/>
    </xf>
    <xf numFmtId="0" fontId="0" fillId="0" borderId="24" xfId="0" applyBorder="1" applyProtection="1"/>
    <xf numFmtId="0" fontId="2" fillId="4" borderId="0" xfId="0" applyFont="1" applyFill="1" applyAlignment="1" applyProtection="1">
      <alignment horizontal="left"/>
    </xf>
    <xf numFmtId="0" fontId="0" fillId="0" borderId="28" xfId="0" applyBorder="1" applyProtection="1"/>
    <xf numFmtId="0" fontId="0" fillId="0" borderId="10" xfId="0" applyBorder="1" applyProtection="1"/>
    <xf numFmtId="0" fontId="0" fillId="0" borderId="8" xfId="0" applyBorder="1" applyProtection="1"/>
    <xf numFmtId="0" fontId="0" fillId="0" borderId="9" xfId="0" applyBorder="1" applyAlignment="1" applyProtection="1">
      <alignment wrapText="1"/>
    </xf>
    <xf numFmtId="0" fontId="0" fillId="0" borderId="13" xfId="0" applyBorder="1" applyProtection="1"/>
    <xf numFmtId="0" fontId="3" fillId="4" borderId="0" xfId="0" applyFont="1" applyFill="1" applyAlignment="1" applyProtection="1">
      <alignment horizontal="left"/>
    </xf>
    <xf numFmtId="0" fontId="0" fillId="0" borderId="16" xfId="0" applyBorder="1" applyProtection="1"/>
    <xf numFmtId="0" fontId="0" fillId="0" borderId="17" xfId="0" applyBorder="1" applyAlignment="1" applyProtection="1">
      <alignment wrapText="1"/>
    </xf>
    <xf numFmtId="0" fontId="0" fillId="0" borderId="0" xfId="0" applyBorder="1" applyProtection="1"/>
    <xf numFmtId="0" fontId="0" fillId="0" borderId="15" xfId="0" applyBorder="1" applyProtection="1"/>
    <xf numFmtId="0" fontId="0" fillId="0" borderId="8" xfId="0" applyBorder="1" applyAlignment="1" applyProtection="1">
      <alignment wrapText="1"/>
    </xf>
    <xf numFmtId="0" fontId="0" fillId="0" borderId="13" xfId="0" applyBorder="1" applyAlignment="1" applyProtection="1">
      <alignment wrapText="1"/>
    </xf>
    <xf numFmtId="0" fontId="2" fillId="4" borderId="0" xfId="0" applyFont="1" applyFill="1" applyAlignment="1" applyProtection="1">
      <alignment horizontal="left" wrapText="1"/>
    </xf>
    <xf numFmtId="0" fontId="0" fillId="0" borderId="8" xfId="0" applyBorder="1" applyAlignment="1" applyProtection="1">
      <alignment vertical="center" wrapText="1"/>
    </xf>
    <xf numFmtId="0" fontId="0" fillId="0" borderId="0" xfId="0" applyBorder="1" applyAlignment="1" applyProtection="1">
      <alignment wrapText="1"/>
    </xf>
    <xf numFmtId="0" fontId="0" fillId="0" borderId="13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14" xfId="0" applyBorder="1" applyAlignment="1" applyProtection="1">
      <alignment vertical="center"/>
    </xf>
    <xf numFmtId="0" fontId="2" fillId="4" borderId="0" xfId="0" applyFont="1" applyFill="1" applyProtection="1"/>
    <xf numFmtId="0" fontId="0" fillId="0" borderId="21" xfId="0" applyFont="1" applyBorder="1" applyProtection="1"/>
    <xf numFmtId="0" fontId="0" fillId="0" borderId="22" xfId="0" applyBorder="1" applyProtection="1"/>
    <xf numFmtId="0" fontId="0" fillId="5" borderId="23" xfId="0" applyFill="1" applyBorder="1" applyAlignment="1" applyProtection="1">
      <alignment vertical="center"/>
      <protection locked="0"/>
    </xf>
    <xf numFmtId="0" fontId="0" fillId="4" borderId="39" xfId="0" applyFill="1" applyBorder="1" applyProtection="1"/>
    <xf numFmtId="0" fontId="0" fillId="4" borderId="22" xfId="0" applyFill="1" applyBorder="1" applyProtection="1"/>
    <xf numFmtId="0" fontId="13" fillId="0" borderId="0" xfId="0" applyFont="1" applyProtection="1"/>
    <xf numFmtId="0" fontId="0" fillId="4" borderId="0" xfId="0" applyFill="1" applyAlignment="1" applyProtection="1">
      <alignment horizontal="right"/>
    </xf>
    <xf numFmtId="2" fontId="0" fillId="0" borderId="0" xfId="0" applyNumberFormat="1" applyProtection="1"/>
    <xf numFmtId="2" fontId="0" fillId="4" borderId="0" xfId="0" applyNumberFormat="1" applyFill="1" applyProtection="1"/>
    <xf numFmtId="0" fontId="0" fillId="2" borderId="8" xfId="0" applyFill="1" applyBorder="1" applyAlignment="1" applyProtection="1">
      <alignment horizontal="center" vertical="center"/>
      <protection locked="0"/>
    </xf>
    <xf numFmtId="0" fontId="0" fillId="3" borderId="23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3" borderId="23" xfId="0" applyFill="1" applyBorder="1" applyAlignment="1" applyProtection="1">
      <alignment horizontal="center"/>
      <protection locked="0"/>
    </xf>
    <xf numFmtId="0" fontId="3" fillId="7" borderId="18" xfId="0" applyFont="1" applyFill="1" applyBorder="1" applyProtection="1"/>
    <xf numFmtId="0" fontId="0" fillId="7" borderId="19" xfId="0" applyFill="1" applyBorder="1" applyProtection="1"/>
    <xf numFmtId="0" fontId="0" fillId="3" borderId="27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3" borderId="29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3" borderId="30" xfId="0" applyFill="1" applyBorder="1" applyAlignment="1" applyProtection="1">
      <alignment horizontal="center"/>
      <protection locked="0"/>
    </xf>
    <xf numFmtId="0" fontId="0" fillId="5" borderId="8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0" fontId="0" fillId="5" borderId="27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horizontal="center"/>
      <protection locked="0"/>
    </xf>
    <xf numFmtId="0" fontId="0" fillId="3" borderId="3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3" borderId="3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3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2" fontId="0" fillId="4" borderId="0" xfId="0" applyNumberFormat="1" applyFill="1" applyAlignment="1" applyProtection="1">
      <alignment horizontal="right"/>
    </xf>
    <xf numFmtId="2" fontId="2" fillId="4" borderId="0" xfId="0" applyNumberFormat="1" applyFont="1" applyFill="1" applyProtection="1"/>
    <xf numFmtId="0" fontId="0" fillId="0" borderId="21" xfId="0" applyFont="1" applyBorder="1" applyAlignment="1" applyProtection="1">
      <alignment horizontal="left"/>
    </xf>
    <xf numFmtId="0" fontId="0" fillId="0" borderId="0" xfId="0" applyFont="1" applyBorder="1" applyAlignment="1" applyProtection="1">
      <alignment horizontal="left"/>
    </xf>
    <xf numFmtId="0" fontId="0" fillId="0" borderId="22" xfId="0" applyFont="1" applyBorder="1" applyAlignment="1" applyProtection="1">
      <alignment horizontal="left"/>
    </xf>
    <xf numFmtId="0" fontId="0" fillId="0" borderId="0" xfId="0" applyAlignment="1" applyProtection="1">
      <alignment horizontal="center"/>
    </xf>
    <xf numFmtId="0" fontId="2" fillId="0" borderId="21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0" fontId="2" fillId="0" borderId="22" xfId="0" applyFont="1" applyBorder="1" applyAlignment="1" applyProtection="1">
      <alignment horizontal="left"/>
    </xf>
    <xf numFmtId="0" fontId="11" fillId="5" borderId="36" xfId="0" applyFont="1" applyFill="1" applyBorder="1" applyAlignment="1" applyProtection="1">
      <alignment horizontal="center" vertical="center" wrapText="1"/>
      <protection locked="0"/>
    </xf>
    <xf numFmtId="0" fontId="12" fillId="5" borderId="37" xfId="0" applyFont="1" applyFill="1" applyBorder="1" applyAlignment="1" applyProtection="1">
      <alignment horizontal="center" vertical="center" wrapText="1"/>
      <protection locked="0"/>
    </xf>
    <xf numFmtId="0" fontId="12" fillId="5" borderId="38" xfId="0" applyFont="1" applyFill="1" applyBorder="1" applyAlignment="1" applyProtection="1">
      <alignment horizontal="center" vertical="center" wrapText="1"/>
      <protection locked="0"/>
    </xf>
    <xf numFmtId="0" fontId="0" fillId="0" borderId="21" xfId="0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22" xfId="0" applyBorder="1" applyAlignment="1" applyProtection="1">
      <alignment horizontal="left"/>
    </xf>
    <xf numFmtId="0" fontId="0" fillId="5" borderId="25" xfId="0" applyFill="1" applyBorder="1" applyAlignment="1" applyProtection="1">
      <alignment horizontal="left"/>
      <protection locked="0"/>
    </xf>
    <xf numFmtId="0" fontId="0" fillId="5" borderId="26" xfId="0" applyFill="1" applyBorder="1" applyAlignment="1" applyProtection="1">
      <alignment horizontal="left"/>
      <protection locked="0"/>
    </xf>
    <xf numFmtId="0" fontId="2" fillId="0" borderId="21" xfId="0" applyFont="1" applyBorder="1" applyAlignment="1" applyProtection="1">
      <alignment horizontal="left" vertical="top"/>
    </xf>
    <xf numFmtId="0" fontId="2" fillId="0" borderId="0" xfId="0" applyFont="1" applyBorder="1" applyAlignment="1" applyProtection="1">
      <alignment horizontal="left" vertical="top"/>
    </xf>
    <xf numFmtId="0" fontId="2" fillId="0" borderId="22" xfId="0" applyFont="1" applyBorder="1" applyAlignment="1" applyProtection="1">
      <alignment horizontal="left" vertical="top"/>
    </xf>
    <xf numFmtId="0" fontId="0" fillId="0" borderId="25" xfId="0" applyBorder="1" applyAlignment="1" applyProtection="1">
      <alignment horizontal="center"/>
    </xf>
    <xf numFmtId="0" fontId="7" fillId="0" borderId="21" xfId="0" applyFont="1" applyBorder="1" applyAlignment="1" applyProtection="1">
      <alignment horizontal="left" wrapText="1"/>
    </xf>
    <xf numFmtId="0" fontId="7" fillId="0" borderId="0" xfId="0" applyFont="1" applyBorder="1" applyAlignment="1" applyProtection="1">
      <alignment horizontal="left" wrapText="1"/>
    </xf>
    <xf numFmtId="0" fontId="7" fillId="0" borderId="22" xfId="0" applyFont="1" applyBorder="1" applyAlignment="1" applyProtection="1">
      <alignment horizontal="left" wrapText="1"/>
    </xf>
    <xf numFmtId="0" fontId="2" fillId="0" borderId="21" xfId="0" applyFont="1" applyBorder="1" applyAlignment="1" applyProtection="1">
      <alignment horizontal="left" wrapText="1"/>
    </xf>
    <xf numFmtId="0" fontId="2" fillId="0" borderId="0" xfId="0" applyFont="1" applyBorder="1" applyAlignment="1" applyProtection="1">
      <alignment horizontal="left" wrapText="1"/>
    </xf>
    <xf numFmtId="0" fontId="2" fillId="0" borderId="22" xfId="0" applyFont="1" applyBorder="1" applyAlignment="1" applyProtection="1">
      <alignment horizontal="left" wrapText="1"/>
    </xf>
    <xf numFmtId="0" fontId="0" fillId="0" borderId="21" xfId="0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22" xfId="0" applyBorder="1" applyAlignment="1" applyProtection="1">
      <alignment horizontal="center"/>
    </xf>
    <xf numFmtId="0" fontId="0" fillId="0" borderId="33" xfId="0" applyBorder="1" applyAlignment="1" applyProtection="1">
      <alignment horizontal="center"/>
    </xf>
    <xf numFmtId="0" fontId="2" fillId="0" borderId="21" xfId="0" applyFont="1" applyBorder="1" applyAlignment="1" applyProtection="1">
      <alignment horizontal="left" vertical="top" wrapText="1"/>
    </xf>
    <xf numFmtId="0" fontId="2" fillId="7" borderId="9" xfId="0" applyFont="1" applyFill="1" applyBorder="1" applyAlignment="1" applyProtection="1"/>
    <xf numFmtId="0" fontId="0" fillId="0" borderId="10" xfId="0" applyBorder="1" applyAlignment="1"/>
    <xf numFmtId="0" fontId="0" fillId="0" borderId="27" xfId="0" applyBorder="1" applyAlignment="1"/>
    <xf numFmtId="0" fontId="0" fillId="7" borderId="9" xfId="0" applyFill="1" applyBorder="1" applyAlignment="1" applyProtection="1"/>
    <xf numFmtId="0" fontId="0" fillId="5" borderId="9" xfId="0" applyFill="1" applyBorder="1" applyAlignment="1" applyProtection="1">
      <alignment horizontal="left"/>
      <protection locked="0"/>
    </xf>
    <xf numFmtId="0" fontId="0" fillId="5" borderId="27" xfId="0" applyFill="1" applyBorder="1" applyAlignment="1" applyProtection="1">
      <alignment horizontal="left"/>
      <protection locked="0"/>
    </xf>
    <xf numFmtId="0" fontId="6" fillId="0" borderId="18" xfId="0" applyFont="1" applyBorder="1" applyAlignment="1" applyProtection="1">
      <alignment horizontal="center"/>
    </xf>
    <xf numFmtId="0" fontId="6" fillId="0" borderId="19" xfId="0" applyFont="1" applyBorder="1" applyAlignment="1" applyProtection="1">
      <alignment horizontal="center"/>
    </xf>
    <xf numFmtId="0" fontId="6" fillId="0" borderId="20" xfId="0" applyFont="1" applyBorder="1" applyAlignment="1" applyProtection="1">
      <alignment horizontal="center"/>
    </xf>
    <xf numFmtId="0" fontId="0" fillId="0" borderId="21" xfId="0" applyFont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horizontal="center" vertical="center" wrapText="1"/>
    </xf>
    <xf numFmtId="0" fontId="0" fillId="0" borderId="22" xfId="0" applyFont="1" applyBorder="1" applyAlignment="1" applyProtection="1">
      <alignment horizontal="center" vertical="center" wrapText="1"/>
    </xf>
    <xf numFmtId="0" fontId="2" fillId="0" borderId="33" xfId="0" applyFont="1" applyBorder="1" applyAlignment="1" applyProtection="1">
      <alignment horizontal="left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top" wrapText="1"/>
    </xf>
    <xf numFmtId="0" fontId="4" fillId="0" borderId="4" xfId="0" applyFont="1" applyBorder="1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FFCC"/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X270"/>
  <sheetViews>
    <sheetView showGridLines="0" tabSelected="1" topLeftCell="A124" zoomScaleNormal="100" workbookViewId="0">
      <selection activeCell="C133" sqref="C133"/>
    </sheetView>
  </sheetViews>
  <sheetFormatPr baseColWidth="10" defaultColWidth="11.42578125" defaultRowHeight="15" x14ac:dyDescent="0.25"/>
  <cols>
    <col min="1" max="1" width="2.28515625" style="39" customWidth="1"/>
    <col min="2" max="2" width="4.42578125" style="40" customWidth="1"/>
    <col min="3" max="3" width="112.42578125" style="40" customWidth="1"/>
    <col min="4" max="4" width="14.85546875" style="40" customWidth="1"/>
    <col min="5" max="5" width="15" style="40" customWidth="1"/>
    <col min="6" max="6" width="4.140625" style="39" customWidth="1"/>
    <col min="7" max="7" width="12.5703125" style="39" hidden="1" customWidth="1"/>
    <col min="8" max="8" width="10" style="39" hidden="1" customWidth="1"/>
    <col min="9" max="9" width="11.140625" style="40" hidden="1" customWidth="1"/>
    <col min="10" max="10" width="12.42578125" style="40" hidden="1" customWidth="1"/>
    <col min="11" max="11" width="14.140625" style="40" hidden="1" customWidth="1"/>
    <col min="12" max="12" width="89.5703125" style="40" hidden="1" customWidth="1"/>
    <col min="13" max="13" width="11.42578125" style="39" customWidth="1"/>
    <col min="14" max="50" width="11.42578125" style="39"/>
    <col min="51" max="16384" width="11.42578125" style="40"/>
  </cols>
  <sheetData>
    <row r="1" spans="1:12" ht="15.75" thickBot="1" x14ac:dyDescent="0.3">
      <c r="A1" s="116"/>
      <c r="B1" s="116"/>
      <c r="C1" s="116"/>
      <c r="D1" s="116"/>
      <c r="E1" s="116"/>
      <c r="F1" s="116"/>
    </row>
    <row r="2" spans="1:12" ht="21" x14ac:dyDescent="0.35">
      <c r="B2" s="149" t="s">
        <v>175</v>
      </c>
      <c r="C2" s="150"/>
      <c r="D2" s="150"/>
      <c r="E2" s="151"/>
      <c r="F2" s="41"/>
    </row>
    <row r="3" spans="1:12" ht="31.5" customHeight="1" x14ac:dyDescent="0.25">
      <c r="B3" s="152" t="s">
        <v>182</v>
      </c>
      <c r="C3" s="153"/>
      <c r="D3" s="153"/>
      <c r="E3" s="154"/>
      <c r="F3" s="42"/>
    </row>
    <row r="4" spans="1:12" ht="48" customHeight="1" thickBot="1" x14ac:dyDescent="0.3">
      <c r="B4" s="132" t="s">
        <v>191</v>
      </c>
      <c r="C4" s="133"/>
      <c r="D4" s="133"/>
      <c r="E4" s="134"/>
      <c r="F4" s="43"/>
    </row>
    <row r="5" spans="1:12" ht="35.25" customHeight="1" thickBot="1" x14ac:dyDescent="0.3">
      <c r="B5" s="120" t="s">
        <v>174</v>
      </c>
      <c r="C5" s="121"/>
      <c r="D5" s="121"/>
      <c r="E5" s="122"/>
      <c r="F5" s="43"/>
      <c r="L5" s="44"/>
    </row>
    <row r="6" spans="1:12" ht="5.25" customHeight="1" thickBot="1" x14ac:dyDescent="0.3">
      <c r="B6" s="131"/>
      <c r="C6" s="131"/>
      <c r="D6" s="131"/>
      <c r="E6" s="131"/>
      <c r="F6" s="45"/>
    </row>
    <row r="7" spans="1:12" ht="18.75" x14ac:dyDescent="0.3">
      <c r="B7" s="91" t="s">
        <v>0</v>
      </c>
      <c r="C7" s="92"/>
      <c r="D7" s="46" t="s">
        <v>60</v>
      </c>
      <c r="E7" s="47" t="s">
        <v>61</v>
      </c>
      <c r="F7" s="48"/>
      <c r="G7" s="45"/>
      <c r="H7" s="45"/>
      <c r="I7" s="40" t="s">
        <v>163</v>
      </c>
      <c r="J7" s="40" t="s">
        <v>75</v>
      </c>
      <c r="K7" s="49" t="s">
        <v>112</v>
      </c>
      <c r="L7" s="44" t="s">
        <v>166</v>
      </c>
    </row>
    <row r="8" spans="1:12" ht="30.75" customHeight="1" x14ac:dyDescent="0.25">
      <c r="B8" s="142" t="s">
        <v>195</v>
      </c>
      <c r="C8" s="129"/>
      <c r="D8" s="129"/>
      <c r="E8" s="130"/>
      <c r="F8" s="50"/>
    </row>
    <row r="9" spans="1:12" x14ac:dyDescent="0.25">
      <c r="B9" s="51"/>
      <c r="C9" s="143" t="s">
        <v>193</v>
      </c>
      <c r="D9" s="144"/>
      <c r="E9" s="145"/>
      <c r="F9" s="53"/>
      <c r="L9" s="40" t="s">
        <v>62</v>
      </c>
    </row>
    <row r="10" spans="1:12" x14ac:dyDescent="0.25">
      <c r="B10" s="51"/>
      <c r="C10" s="52" t="s">
        <v>194</v>
      </c>
      <c r="D10" s="87"/>
      <c r="E10" s="88"/>
      <c r="F10" s="53"/>
      <c r="I10" s="40">
        <v>1</v>
      </c>
      <c r="J10" s="40">
        <f>IF(D10="x",1,0)</f>
        <v>0</v>
      </c>
    </row>
    <row r="11" spans="1:12" x14ac:dyDescent="0.25">
      <c r="B11" s="51"/>
      <c r="C11" s="52" t="s">
        <v>192</v>
      </c>
      <c r="D11" s="87"/>
      <c r="E11" s="88"/>
      <c r="F11" s="53"/>
      <c r="I11" s="40">
        <v>1</v>
      </c>
      <c r="J11" s="40">
        <f>IF(D11="x",1,0)</f>
        <v>0</v>
      </c>
    </row>
    <row r="12" spans="1:12" x14ac:dyDescent="0.25">
      <c r="B12" s="51"/>
      <c r="C12" s="146" t="s">
        <v>262</v>
      </c>
      <c r="D12" s="144"/>
      <c r="E12" s="145"/>
      <c r="F12" s="53"/>
      <c r="L12" s="40" t="s">
        <v>63</v>
      </c>
    </row>
    <row r="13" spans="1:12" x14ac:dyDescent="0.25">
      <c r="B13" s="51"/>
      <c r="C13" s="52" t="s">
        <v>194</v>
      </c>
      <c r="D13" s="89"/>
      <c r="E13" s="90"/>
      <c r="F13" s="53"/>
      <c r="I13" s="40">
        <v>1</v>
      </c>
      <c r="J13" s="40">
        <f>IF(D13="x",1,0)</f>
        <v>0</v>
      </c>
    </row>
    <row r="14" spans="1:12" x14ac:dyDescent="0.25">
      <c r="B14" s="51"/>
      <c r="C14" s="52" t="s">
        <v>192</v>
      </c>
      <c r="D14" s="89"/>
      <c r="E14" s="90"/>
      <c r="F14" s="53"/>
      <c r="I14" s="40">
        <v>1</v>
      </c>
      <c r="J14" s="40">
        <f>IF(D14="x",1,0)</f>
        <v>0</v>
      </c>
    </row>
    <row r="15" spans="1:12" x14ac:dyDescent="0.25">
      <c r="B15" s="51"/>
      <c r="C15" s="146" t="s">
        <v>254</v>
      </c>
      <c r="D15" s="144"/>
      <c r="E15" s="145"/>
      <c r="F15" s="53"/>
    </row>
    <row r="16" spans="1:12" x14ac:dyDescent="0.25">
      <c r="B16" s="51"/>
      <c r="C16" s="52" t="s">
        <v>194</v>
      </c>
      <c r="D16" s="89"/>
      <c r="E16" s="90"/>
      <c r="F16" s="53"/>
      <c r="I16" s="40">
        <v>1</v>
      </c>
      <c r="J16" s="40">
        <f>IF(D16="x",1,0)</f>
        <v>0</v>
      </c>
    </row>
    <row r="17" spans="2:12" x14ac:dyDescent="0.25">
      <c r="B17" s="51"/>
      <c r="C17" s="52" t="s">
        <v>192</v>
      </c>
      <c r="D17" s="89"/>
      <c r="E17" s="90"/>
      <c r="F17" s="53"/>
      <c r="I17" s="40">
        <v>1</v>
      </c>
      <c r="J17" s="40">
        <f>IF(D17="x",1,0)</f>
        <v>0</v>
      </c>
    </row>
    <row r="18" spans="2:12" x14ac:dyDescent="0.25">
      <c r="B18" s="51"/>
      <c r="C18" s="146" t="s">
        <v>255</v>
      </c>
      <c r="D18" s="144"/>
      <c r="E18" s="145"/>
      <c r="F18" s="53"/>
    </row>
    <row r="19" spans="2:12" x14ac:dyDescent="0.25">
      <c r="B19" s="51"/>
      <c r="C19" s="52" t="s">
        <v>194</v>
      </c>
      <c r="D19" s="89"/>
      <c r="E19" s="90"/>
      <c r="F19" s="53"/>
      <c r="I19" s="40">
        <v>1</v>
      </c>
      <c r="J19" s="40">
        <f>IF(D19="x",1,0)</f>
        <v>0</v>
      </c>
    </row>
    <row r="20" spans="2:12" x14ac:dyDescent="0.25">
      <c r="B20" s="51"/>
      <c r="C20" s="52" t="s">
        <v>192</v>
      </c>
      <c r="D20" s="89"/>
      <c r="E20" s="90"/>
      <c r="F20" s="53"/>
      <c r="I20" s="40">
        <v>1</v>
      </c>
      <c r="J20" s="40">
        <f>IF(D20="x",1,0)</f>
        <v>0</v>
      </c>
    </row>
    <row r="21" spans="2:12" x14ac:dyDescent="0.25">
      <c r="B21" s="51"/>
      <c r="C21" s="146" t="s">
        <v>256</v>
      </c>
      <c r="D21" s="144"/>
      <c r="E21" s="145"/>
      <c r="F21" s="53"/>
      <c r="L21" s="40" t="s">
        <v>178</v>
      </c>
    </row>
    <row r="22" spans="2:12" x14ac:dyDescent="0.25">
      <c r="B22" s="51"/>
      <c r="C22" s="52" t="s">
        <v>194</v>
      </c>
      <c r="D22" s="87"/>
      <c r="E22" s="88"/>
      <c r="F22" s="53"/>
      <c r="I22" s="40">
        <v>1</v>
      </c>
      <c r="J22" s="40">
        <f>IF(D22="x",1,0)</f>
        <v>0</v>
      </c>
    </row>
    <row r="23" spans="2:12" x14ac:dyDescent="0.25">
      <c r="B23" s="51"/>
      <c r="C23" s="52" t="s">
        <v>192</v>
      </c>
      <c r="D23" s="87"/>
      <c r="E23" s="88"/>
      <c r="F23" s="53"/>
      <c r="I23" s="40">
        <v>1</v>
      </c>
      <c r="J23" s="40">
        <f>IF(D23="x",1,0)</f>
        <v>0</v>
      </c>
    </row>
    <row r="24" spans="2:12" ht="4.5" customHeight="1" x14ac:dyDescent="0.25">
      <c r="B24" s="138"/>
      <c r="C24" s="139"/>
      <c r="D24" s="139"/>
      <c r="E24" s="140"/>
      <c r="F24" s="54"/>
      <c r="I24" s="44"/>
    </row>
    <row r="25" spans="2:12" ht="15" customHeight="1" x14ac:dyDescent="0.25">
      <c r="B25" s="128" t="s">
        <v>66</v>
      </c>
      <c r="C25" s="129"/>
      <c r="D25" s="129"/>
      <c r="E25" s="130"/>
      <c r="F25" s="50"/>
      <c r="L25" s="40" t="s">
        <v>68</v>
      </c>
    </row>
    <row r="26" spans="2:12" ht="15.75" customHeight="1" x14ac:dyDescent="0.25">
      <c r="B26" s="51"/>
      <c r="C26" s="52" t="s">
        <v>64</v>
      </c>
      <c r="D26" s="89"/>
      <c r="E26" s="90"/>
      <c r="F26" s="53"/>
      <c r="I26" s="40">
        <v>1</v>
      </c>
      <c r="J26" s="40">
        <f t="shared" ref="J26:J74" si="0">IF(D26="x",1,0)</f>
        <v>0</v>
      </c>
    </row>
    <row r="27" spans="2:12" x14ac:dyDescent="0.25">
      <c r="B27" s="51"/>
      <c r="C27" s="52" t="s">
        <v>65</v>
      </c>
      <c r="D27" s="89"/>
      <c r="E27" s="90"/>
      <c r="F27" s="53"/>
      <c r="I27" s="40">
        <v>1</v>
      </c>
      <c r="J27" s="40">
        <f t="shared" si="0"/>
        <v>0</v>
      </c>
    </row>
    <row r="28" spans="2:12" x14ac:dyDescent="0.25">
      <c r="B28" s="51"/>
      <c r="C28" s="52" t="s">
        <v>196</v>
      </c>
      <c r="D28" s="89"/>
      <c r="E28" s="90"/>
      <c r="F28" s="53"/>
      <c r="I28" s="40">
        <v>1</v>
      </c>
      <c r="J28" s="40">
        <f t="shared" si="0"/>
        <v>0</v>
      </c>
    </row>
    <row r="29" spans="2:12" ht="4.5" customHeight="1" x14ac:dyDescent="0.25">
      <c r="B29" s="138"/>
      <c r="C29" s="139"/>
      <c r="D29" s="139"/>
      <c r="E29" s="140"/>
      <c r="F29" s="54"/>
    </row>
    <row r="30" spans="2:12" x14ac:dyDescent="0.25">
      <c r="B30" s="128" t="s">
        <v>67</v>
      </c>
      <c r="C30" s="129"/>
      <c r="D30" s="129"/>
      <c r="E30" s="130"/>
      <c r="F30" s="50"/>
      <c r="L30" s="40" t="s">
        <v>69</v>
      </c>
    </row>
    <row r="31" spans="2:12" x14ac:dyDescent="0.25">
      <c r="B31" s="51"/>
      <c r="C31" s="52" t="s">
        <v>2</v>
      </c>
      <c r="D31" s="89"/>
      <c r="E31" s="90"/>
      <c r="F31" s="53"/>
      <c r="I31" s="40">
        <v>1</v>
      </c>
      <c r="J31" s="40">
        <f t="shared" si="0"/>
        <v>0</v>
      </c>
    </row>
    <row r="32" spans="2:12" x14ac:dyDescent="0.25">
      <c r="B32" s="51"/>
      <c r="C32" s="52" t="s">
        <v>3</v>
      </c>
      <c r="D32" s="89"/>
      <c r="E32" s="90"/>
      <c r="F32" s="53"/>
      <c r="I32" s="40">
        <v>1</v>
      </c>
      <c r="J32" s="40">
        <f t="shared" si="0"/>
        <v>0</v>
      </c>
    </row>
    <row r="33" spans="2:12" x14ac:dyDescent="0.25">
      <c r="B33" s="51"/>
      <c r="C33" s="52" t="s">
        <v>4</v>
      </c>
      <c r="D33" s="89"/>
      <c r="E33" s="90"/>
      <c r="F33" s="53"/>
      <c r="I33" s="40">
        <v>1</v>
      </c>
      <c r="J33" s="40">
        <f t="shared" si="0"/>
        <v>0</v>
      </c>
    </row>
    <row r="34" spans="2:12" ht="3.75" customHeight="1" x14ac:dyDescent="0.25">
      <c r="B34" s="138"/>
      <c r="C34" s="139"/>
      <c r="D34" s="139"/>
      <c r="E34" s="140"/>
      <c r="F34" s="54"/>
    </row>
    <row r="35" spans="2:12" x14ac:dyDescent="0.25">
      <c r="B35" s="128" t="s">
        <v>70</v>
      </c>
      <c r="C35" s="129"/>
      <c r="D35" s="129"/>
      <c r="E35" s="130"/>
      <c r="F35" s="50"/>
    </row>
    <row r="36" spans="2:12" x14ac:dyDescent="0.25">
      <c r="B36" s="55"/>
      <c r="C36" s="52" t="s">
        <v>238</v>
      </c>
      <c r="D36" s="89"/>
      <c r="E36" s="90"/>
      <c r="F36" s="53"/>
      <c r="I36" s="40">
        <v>2</v>
      </c>
      <c r="J36" s="40">
        <f>IF(D36="x",2,0)</f>
        <v>0</v>
      </c>
    </row>
    <row r="37" spans="2:12" x14ac:dyDescent="0.25">
      <c r="B37" s="51"/>
      <c r="C37" s="52" t="s">
        <v>71</v>
      </c>
      <c r="D37" s="89"/>
      <c r="E37" s="90"/>
      <c r="F37" s="53"/>
      <c r="I37" s="40">
        <v>1</v>
      </c>
      <c r="J37" s="40">
        <f t="shared" si="0"/>
        <v>0</v>
      </c>
    </row>
    <row r="38" spans="2:12" ht="5.25" customHeight="1" x14ac:dyDescent="0.25">
      <c r="B38" s="138"/>
      <c r="C38" s="139"/>
      <c r="D38" s="139"/>
      <c r="E38" s="140"/>
      <c r="F38" s="54"/>
    </row>
    <row r="39" spans="2:12" x14ac:dyDescent="0.25">
      <c r="B39" s="128" t="s">
        <v>72</v>
      </c>
      <c r="C39" s="129"/>
      <c r="D39" s="129"/>
      <c r="E39" s="130"/>
      <c r="F39" s="50"/>
    </row>
    <row r="40" spans="2:12" x14ac:dyDescent="0.25">
      <c r="B40" s="51"/>
      <c r="C40" s="52" t="s">
        <v>73</v>
      </c>
      <c r="D40" s="89"/>
      <c r="E40" s="90"/>
      <c r="F40" s="53"/>
      <c r="I40" s="40">
        <v>1</v>
      </c>
      <c r="J40" s="40">
        <f t="shared" si="0"/>
        <v>0</v>
      </c>
    </row>
    <row r="41" spans="2:12" x14ac:dyDescent="0.25">
      <c r="B41" s="51"/>
      <c r="C41" s="52" t="s">
        <v>74</v>
      </c>
      <c r="D41" s="89"/>
      <c r="E41" s="90"/>
      <c r="F41" s="53"/>
      <c r="I41" s="40">
        <v>1</v>
      </c>
      <c r="J41" s="40">
        <f t="shared" si="0"/>
        <v>0</v>
      </c>
    </row>
    <row r="42" spans="2:12" ht="5.25" customHeight="1" x14ac:dyDescent="0.25">
      <c r="B42" s="138"/>
      <c r="C42" s="139"/>
      <c r="D42" s="139"/>
      <c r="E42" s="140"/>
      <c r="F42" s="54"/>
    </row>
    <row r="43" spans="2:12" x14ac:dyDescent="0.25">
      <c r="B43" s="117" t="s">
        <v>76</v>
      </c>
      <c r="C43" s="118"/>
      <c r="D43" s="118"/>
      <c r="E43" s="119"/>
      <c r="F43" s="50"/>
      <c r="I43" s="44">
        <v>20</v>
      </c>
      <c r="J43" s="40">
        <f>SUM(J10:J42)</f>
        <v>0</v>
      </c>
      <c r="L43" s="40" t="s">
        <v>237</v>
      </c>
    </row>
    <row r="44" spans="2:12" x14ac:dyDescent="0.25">
      <c r="B44" s="123" t="s">
        <v>77</v>
      </c>
      <c r="C44" s="124"/>
      <c r="D44" s="124"/>
      <c r="E44" s="125"/>
      <c r="F44" s="56"/>
    </row>
    <row r="45" spans="2:12" ht="15.75" thickBot="1" x14ac:dyDescent="0.3">
      <c r="B45" s="57"/>
      <c r="C45" s="126"/>
      <c r="D45" s="126"/>
      <c r="E45" s="127"/>
      <c r="F45" s="56"/>
    </row>
    <row r="46" spans="2:12" ht="9" customHeight="1" thickBot="1" x14ac:dyDescent="0.3">
      <c r="B46" s="141"/>
      <c r="C46" s="141"/>
      <c r="D46" s="141"/>
      <c r="E46" s="141"/>
      <c r="F46" s="45"/>
    </row>
    <row r="47" spans="2:12" ht="18.75" x14ac:dyDescent="0.3">
      <c r="B47" s="91" t="s">
        <v>5</v>
      </c>
      <c r="C47" s="92"/>
      <c r="D47" s="46" t="s">
        <v>60</v>
      </c>
      <c r="E47" s="47" t="s">
        <v>61</v>
      </c>
    </row>
    <row r="48" spans="2:12" ht="18" customHeight="1" x14ac:dyDescent="0.25">
      <c r="B48" s="117" t="s">
        <v>197</v>
      </c>
      <c r="C48" s="118"/>
      <c r="D48" s="118"/>
      <c r="E48" s="119"/>
      <c r="F48" s="58"/>
    </row>
    <row r="49" spans="2:12" x14ac:dyDescent="0.25">
      <c r="B49" s="51"/>
      <c r="C49" s="52" t="s">
        <v>198</v>
      </c>
      <c r="D49" s="89"/>
      <c r="E49" s="90"/>
      <c r="F49" s="53"/>
      <c r="I49" s="40">
        <v>3</v>
      </c>
      <c r="J49" s="40">
        <f>IF(D49="x",3,0)</f>
        <v>0</v>
      </c>
    </row>
    <row r="50" spans="2:12" ht="6.75" customHeight="1" x14ac:dyDescent="0.25">
      <c r="B50" s="117"/>
      <c r="C50" s="118"/>
      <c r="D50" s="118"/>
      <c r="E50" s="119"/>
      <c r="F50" s="58"/>
    </row>
    <row r="51" spans="2:12" x14ac:dyDescent="0.25">
      <c r="B51" s="117" t="s">
        <v>257</v>
      </c>
      <c r="C51" s="118"/>
      <c r="D51" s="118"/>
      <c r="E51" s="119"/>
      <c r="F51" s="58"/>
    </row>
    <row r="52" spans="2:12" x14ac:dyDescent="0.25">
      <c r="B52" s="51"/>
      <c r="C52" s="52" t="s">
        <v>199</v>
      </c>
      <c r="D52" s="89"/>
      <c r="E52" s="93"/>
      <c r="F52" s="53"/>
      <c r="I52" s="40">
        <v>2</v>
      </c>
      <c r="J52" s="40">
        <f>IF(D52="x",2,0)</f>
        <v>0</v>
      </c>
    </row>
    <row r="53" spans="2:12" x14ac:dyDescent="0.25">
      <c r="B53" s="51"/>
      <c r="C53" s="52" t="s">
        <v>200</v>
      </c>
      <c r="D53" s="89"/>
      <c r="E53" s="93"/>
      <c r="F53" s="53"/>
      <c r="I53" s="40">
        <v>3</v>
      </c>
      <c r="J53" s="40">
        <f>IF(D53="x",3,0)</f>
        <v>0</v>
      </c>
    </row>
    <row r="54" spans="2:12" x14ac:dyDescent="0.25">
      <c r="B54" s="117" t="s">
        <v>78</v>
      </c>
      <c r="C54" s="118"/>
      <c r="D54" s="118"/>
      <c r="E54" s="119"/>
      <c r="F54" s="58"/>
    </row>
    <row r="55" spans="2:12" x14ac:dyDescent="0.25">
      <c r="B55" s="51"/>
      <c r="C55" s="52" t="s">
        <v>201</v>
      </c>
      <c r="D55" s="99"/>
      <c r="E55" s="100"/>
      <c r="F55" s="53"/>
      <c r="L55" s="40" t="s">
        <v>176</v>
      </c>
    </row>
    <row r="56" spans="2:12" x14ac:dyDescent="0.25">
      <c r="B56" s="51"/>
      <c r="C56" s="52" t="s">
        <v>202</v>
      </c>
      <c r="D56" s="99"/>
      <c r="E56" s="100"/>
      <c r="F56" s="53"/>
    </row>
    <row r="57" spans="2:12" x14ac:dyDescent="0.25">
      <c r="B57" s="59"/>
      <c r="C57" s="60" t="s">
        <v>203</v>
      </c>
      <c r="D57" s="99"/>
      <c r="E57" s="100"/>
      <c r="F57" s="53"/>
    </row>
    <row r="58" spans="2:12" x14ac:dyDescent="0.25">
      <c r="B58" s="51"/>
      <c r="C58" s="52" t="s">
        <v>204</v>
      </c>
      <c r="D58" s="99"/>
      <c r="E58" s="101"/>
      <c r="F58" s="53"/>
    </row>
    <row r="59" spans="2:12" ht="6" customHeight="1" x14ac:dyDescent="0.25">
      <c r="B59" s="117"/>
      <c r="C59" s="118"/>
      <c r="D59" s="118"/>
      <c r="E59" s="119"/>
      <c r="F59" s="58"/>
    </row>
    <row r="60" spans="2:12" x14ac:dyDescent="0.25">
      <c r="B60" s="117" t="s">
        <v>79</v>
      </c>
      <c r="C60" s="118"/>
      <c r="D60" s="118"/>
      <c r="E60" s="119"/>
      <c r="F60" s="58"/>
    </row>
    <row r="61" spans="2:12" x14ac:dyDescent="0.25">
      <c r="B61" s="51"/>
      <c r="C61" s="61" t="s">
        <v>205</v>
      </c>
      <c r="D61" s="89"/>
      <c r="E61" s="90"/>
      <c r="F61" s="53"/>
      <c r="I61" s="40">
        <v>1</v>
      </c>
      <c r="J61" s="40">
        <f t="shared" si="0"/>
        <v>0</v>
      </c>
    </row>
    <row r="62" spans="2:12" x14ac:dyDescent="0.25">
      <c r="B62" s="51"/>
      <c r="C62" s="52" t="s">
        <v>173</v>
      </c>
      <c r="D62" s="89"/>
      <c r="E62" s="90"/>
      <c r="F62" s="53"/>
      <c r="I62" s="40">
        <v>2</v>
      </c>
      <c r="J62" s="40">
        <f>IF(D62="x",2,0)</f>
        <v>0</v>
      </c>
    </row>
    <row r="63" spans="2:12" ht="4.5" customHeight="1" x14ac:dyDescent="0.25">
      <c r="B63" s="117"/>
      <c r="C63" s="118"/>
      <c r="D63" s="118"/>
      <c r="E63" s="119"/>
      <c r="F63" s="58"/>
    </row>
    <row r="64" spans="2:12" x14ac:dyDescent="0.25">
      <c r="B64" s="117" t="s">
        <v>206</v>
      </c>
      <c r="C64" s="118"/>
      <c r="D64" s="118"/>
      <c r="E64" s="119"/>
      <c r="F64" s="58"/>
    </row>
    <row r="65" spans="2:12" x14ac:dyDescent="0.25">
      <c r="B65" s="51"/>
      <c r="C65" s="52" t="s">
        <v>207</v>
      </c>
      <c r="D65" s="89"/>
      <c r="E65" s="93"/>
      <c r="F65" s="53"/>
      <c r="I65" s="40">
        <v>1</v>
      </c>
      <c r="J65" s="40">
        <f t="shared" si="0"/>
        <v>0</v>
      </c>
    </row>
    <row r="66" spans="2:12" ht="5.25" customHeight="1" x14ac:dyDescent="0.25">
      <c r="B66" s="117"/>
      <c r="C66" s="118"/>
      <c r="D66" s="118"/>
      <c r="E66" s="119"/>
      <c r="F66" s="58"/>
    </row>
    <row r="67" spans="2:12" x14ac:dyDescent="0.25">
      <c r="B67" s="117" t="s">
        <v>80</v>
      </c>
      <c r="C67" s="118"/>
      <c r="D67" s="118"/>
      <c r="E67" s="119"/>
      <c r="F67" s="58"/>
    </row>
    <row r="68" spans="2:12" ht="30" x14ac:dyDescent="0.25">
      <c r="B68" s="51"/>
      <c r="C68" s="62" t="s">
        <v>258</v>
      </c>
      <c r="D68" s="89"/>
      <c r="E68" s="90"/>
      <c r="F68" s="53"/>
      <c r="I68" s="40">
        <v>3</v>
      </c>
      <c r="J68" s="40">
        <f>IF(D68="x",3,0)</f>
        <v>0</v>
      </c>
    </row>
    <row r="69" spans="2:12" x14ac:dyDescent="0.25">
      <c r="B69" s="51"/>
      <c r="C69" s="61" t="s">
        <v>6</v>
      </c>
      <c r="D69" s="94"/>
      <c r="E69" s="90"/>
      <c r="F69" s="53"/>
      <c r="I69" s="40">
        <v>1</v>
      </c>
      <c r="J69" s="40">
        <f t="shared" si="0"/>
        <v>0</v>
      </c>
    </row>
    <row r="70" spans="2:12" ht="5.25" customHeight="1" x14ac:dyDescent="0.25">
      <c r="B70" s="117"/>
      <c r="C70" s="118"/>
      <c r="D70" s="118"/>
      <c r="E70" s="119"/>
      <c r="F70" s="58"/>
    </row>
    <row r="71" spans="2:12" x14ac:dyDescent="0.25">
      <c r="B71" s="117" t="s">
        <v>259</v>
      </c>
      <c r="C71" s="118"/>
      <c r="D71" s="118"/>
      <c r="E71" s="119"/>
      <c r="F71" s="58"/>
    </row>
    <row r="72" spans="2:12" x14ac:dyDescent="0.25">
      <c r="B72" s="51"/>
      <c r="C72" s="63" t="s">
        <v>7</v>
      </c>
      <c r="D72" s="95"/>
      <c r="E72" s="96"/>
      <c r="F72" s="53"/>
      <c r="I72" s="40">
        <v>1</v>
      </c>
      <c r="J72" s="40">
        <f t="shared" si="0"/>
        <v>0</v>
      </c>
    </row>
    <row r="73" spans="2:12" x14ac:dyDescent="0.25">
      <c r="B73" s="51"/>
      <c r="C73" s="63" t="s">
        <v>8</v>
      </c>
      <c r="D73" s="89"/>
      <c r="E73" s="90"/>
      <c r="F73" s="53"/>
      <c r="I73" s="40">
        <v>1</v>
      </c>
      <c r="J73" s="40">
        <f t="shared" si="0"/>
        <v>0</v>
      </c>
    </row>
    <row r="74" spans="2:12" x14ac:dyDescent="0.25">
      <c r="B74" s="51"/>
      <c r="C74" s="61" t="s">
        <v>9</v>
      </c>
      <c r="D74" s="97"/>
      <c r="E74" s="98"/>
      <c r="F74" s="53"/>
      <c r="I74" s="40">
        <v>1</v>
      </c>
      <c r="J74" s="40">
        <f t="shared" si="0"/>
        <v>0</v>
      </c>
    </row>
    <row r="75" spans="2:12" ht="6" customHeight="1" x14ac:dyDescent="0.25">
      <c r="B75" s="117"/>
      <c r="C75" s="118"/>
      <c r="D75" s="118"/>
      <c r="E75" s="119"/>
      <c r="F75" s="58"/>
    </row>
    <row r="76" spans="2:12" x14ac:dyDescent="0.25">
      <c r="B76" s="117" t="s">
        <v>76</v>
      </c>
      <c r="C76" s="118"/>
      <c r="D76" s="118"/>
      <c r="E76" s="119"/>
      <c r="I76" s="44">
        <v>17</v>
      </c>
      <c r="J76" s="40">
        <f>J74+J73+J72+J69+J68+J65+J62+J61+J53+J52+J49</f>
        <v>0</v>
      </c>
      <c r="L76" s="40" t="s">
        <v>82</v>
      </c>
    </row>
    <row r="77" spans="2:12" x14ac:dyDescent="0.25">
      <c r="B77" s="123" t="s">
        <v>81</v>
      </c>
      <c r="C77" s="124"/>
      <c r="D77" s="124"/>
      <c r="E77" s="125"/>
    </row>
    <row r="78" spans="2:12" ht="15.75" thickBot="1" x14ac:dyDescent="0.3">
      <c r="B78" s="57"/>
      <c r="C78" s="126"/>
      <c r="D78" s="126"/>
      <c r="E78" s="127"/>
    </row>
    <row r="79" spans="2:12" ht="15.75" thickBot="1" x14ac:dyDescent="0.3">
      <c r="B79" s="155"/>
      <c r="C79" s="155"/>
      <c r="D79" s="155"/>
      <c r="E79" s="155"/>
      <c r="F79" s="58"/>
    </row>
    <row r="80" spans="2:12" ht="18.75" x14ac:dyDescent="0.3">
      <c r="B80" s="91" t="s">
        <v>10</v>
      </c>
      <c r="C80" s="92"/>
      <c r="D80" s="46" t="s">
        <v>60</v>
      </c>
      <c r="E80" s="47" t="s">
        <v>61</v>
      </c>
      <c r="F80" s="64"/>
    </row>
    <row r="81" spans="2:12" x14ac:dyDescent="0.25">
      <c r="B81" s="128" t="s">
        <v>83</v>
      </c>
      <c r="C81" s="129"/>
      <c r="D81" s="129"/>
      <c r="E81" s="130"/>
    </row>
    <row r="82" spans="2:12" x14ac:dyDescent="0.25">
      <c r="B82" s="51"/>
      <c r="C82" s="52" t="s">
        <v>11</v>
      </c>
      <c r="D82" s="89"/>
      <c r="E82" s="93"/>
      <c r="F82" s="53"/>
      <c r="I82" s="40">
        <v>1</v>
      </c>
      <c r="J82" s="40">
        <f>IF(D82="x",1,0)</f>
        <v>0</v>
      </c>
    </row>
    <row r="83" spans="2:12" x14ac:dyDescent="0.25">
      <c r="B83" s="51"/>
      <c r="C83" s="65" t="s">
        <v>208</v>
      </c>
      <c r="D83" s="102"/>
      <c r="E83" s="103"/>
      <c r="F83" s="53"/>
      <c r="I83" s="40">
        <v>1</v>
      </c>
      <c r="J83" s="40">
        <f t="shared" ref="J83:J109" si="1">IF(D83="x",1,0)</f>
        <v>0</v>
      </c>
    </row>
    <row r="84" spans="2:12" x14ac:dyDescent="0.25">
      <c r="B84" s="51"/>
      <c r="C84" s="52" t="s">
        <v>85</v>
      </c>
      <c r="D84" s="89"/>
      <c r="E84" s="93"/>
      <c r="F84" s="53"/>
      <c r="I84" s="40">
        <v>1</v>
      </c>
      <c r="J84" s="40">
        <f t="shared" si="1"/>
        <v>0</v>
      </c>
    </row>
    <row r="85" spans="2:12" ht="30" x14ac:dyDescent="0.25">
      <c r="B85" s="51"/>
      <c r="C85" s="62" t="s">
        <v>84</v>
      </c>
      <c r="D85" s="89"/>
      <c r="E85" s="90"/>
      <c r="F85" s="53"/>
      <c r="I85" s="40">
        <v>1</v>
      </c>
      <c r="J85" s="40">
        <f t="shared" si="1"/>
        <v>0</v>
      </c>
    </row>
    <row r="86" spans="2:12" ht="29.25" customHeight="1" x14ac:dyDescent="0.25">
      <c r="B86" s="51"/>
      <c r="C86" s="66" t="s">
        <v>86</v>
      </c>
      <c r="D86" s="97"/>
      <c r="E86" s="104"/>
      <c r="F86" s="53"/>
      <c r="I86" s="40">
        <v>1</v>
      </c>
      <c r="J86" s="40">
        <f t="shared" si="1"/>
        <v>0</v>
      </c>
    </row>
    <row r="87" spans="2:12" ht="6" customHeight="1" x14ac:dyDescent="0.25">
      <c r="B87" s="117"/>
      <c r="C87" s="118"/>
      <c r="D87" s="118"/>
      <c r="E87" s="119"/>
    </row>
    <row r="88" spans="2:12" x14ac:dyDescent="0.25">
      <c r="B88" s="128" t="s">
        <v>209</v>
      </c>
      <c r="C88" s="129"/>
      <c r="D88" s="129"/>
      <c r="E88" s="130"/>
    </row>
    <row r="89" spans="2:12" x14ac:dyDescent="0.25">
      <c r="B89" s="55"/>
      <c r="C89" s="52" t="s">
        <v>12</v>
      </c>
      <c r="D89" s="105"/>
      <c r="E89" s="96"/>
      <c r="F89" s="53"/>
      <c r="I89" s="40">
        <v>1</v>
      </c>
      <c r="J89" s="40">
        <f t="shared" si="1"/>
        <v>0</v>
      </c>
      <c r="L89" s="40" t="s">
        <v>107</v>
      </c>
    </row>
    <row r="90" spans="2:12" x14ac:dyDescent="0.25">
      <c r="B90" s="51"/>
      <c r="C90" s="61" t="s">
        <v>210</v>
      </c>
      <c r="D90" s="106"/>
      <c r="E90" s="90"/>
      <c r="F90" s="53"/>
      <c r="I90" s="40">
        <v>1</v>
      </c>
      <c r="J90" s="40">
        <f t="shared" si="1"/>
        <v>0</v>
      </c>
      <c r="L90" s="40" t="s">
        <v>177</v>
      </c>
    </row>
    <row r="91" spans="2:12" x14ac:dyDescent="0.25">
      <c r="B91" s="55" t="s">
        <v>169</v>
      </c>
      <c r="C91" s="67"/>
      <c r="D91" s="147"/>
      <c r="E91" s="148"/>
      <c r="F91" s="53"/>
    </row>
    <row r="92" spans="2:12" ht="8.25" customHeight="1" x14ac:dyDescent="0.25">
      <c r="B92" s="117"/>
      <c r="C92" s="118"/>
      <c r="D92" s="118"/>
      <c r="E92" s="119"/>
    </row>
    <row r="93" spans="2:12" x14ac:dyDescent="0.25">
      <c r="B93" s="128" t="s">
        <v>260</v>
      </c>
      <c r="C93" s="129"/>
      <c r="D93" s="129"/>
      <c r="E93" s="130"/>
    </row>
    <row r="94" spans="2:12" x14ac:dyDescent="0.25">
      <c r="B94" s="51"/>
      <c r="C94" s="61" t="s">
        <v>13</v>
      </c>
      <c r="D94" s="95"/>
      <c r="E94" s="96"/>
      <c r="F94" s="53"/>
      <c r="I94" s="40">
        <v>1</v>
      </c>
      <c r="J94" s="40">
        <f t="shared" si="1"/>
        <v>0</v>
      </c>
    </row>
    <row r="95" spans="2:12" x14ac:dyDescent="0.25">
      <c r="B95" s="51"/>
      <c r="C95" s="68" t="s">
        <v>14</v>
      </c>
      <c r="D95" s="89"/>
      <c r="E95" s="90"/>
      <c r="F95" s="53"/>
      <c r="I95" s="40">
        <v>1</v>
      </c>
      <c r="J95" s="40">
        <f t="shared" si="1"/>
        <v>0</v>
      </c>
    </row>
    <row r="96" spans="2:12" x14ac:dyDescent="0.25">
      <c r="B96" s="51"/>
      <c r="C96" s="68" t="s">
        <v>15</v>
      </c>
      <c r="D96" s="97"/>
      <c r="E96" s="98"/>
      <c r="F96" s="53"/>
      <c r="I96" s="40">
        <v>1</v>
      </c>
      <c r="J96" s="40">
        <f t="shared" si="1"/>
        <v>0</v>
      </c>
    </row>
    <row r="97" spans="2:12" ht="6" customHeight="1" x14ac:dyDescent="0.25">
      <c r="B97" s="117"/>
      <c r="C97" s="118"/>
      <c r="D97" s="118"/>
      <c r="E97" s="119"/>
    </row>
    <row r="98" spans="2:12" x14ac:dyDescent="0.25">
      <c r="B98" s="117" t="s">
        <v>87</v>
      </c>
      <c r="C98" s="118"/>
      <c r="D98" s="118"/>
      <c r="E98" s="119"/>
    </row>
    <row r="99" spans="2:12" x14ac:dyDescent="0.25">
      <c r="B99" s="55"/>
      <c r="C99" s="63" t="s">
        <v>239</v>
      </c>
      <c r="D99" s="105"/>
      <c r="E99" s="90"/>
      <c r="F99" s="53"/>
      <c r="I99" s="40">
        <v>2</v>
      </c>
      <c r="J99" s="40">
        <f>IF(D99="x",2,0)</f>
        <v>0</v>
      </c>
    </row>
    <row r="100" spans="2:12" x14ac:dyDescent="0.25">
      <c r="B100" s="51"/>
      <c r="C100" s="61" t="s">
        <v>100</v>
      </c>
      <c r="D100" s="89"/>
      <c r="E100" s="93"/>
      <c r="F100" s="53"/>
      <c r="I100" s="40">
        <v>1</v>
      </c>
      <c r="J100" s="40">
        <f t="shared" si="1"/>
        <v>0</v>
      </c>
    </row>
    <row r="101" spans="2:12" ht="6" customHeight="1" x14ac:dyDescent="0.25">
      <c r="B101" s="117"/>
      <c r="C101" s="118"/>
      <c r="D101" s="118"/>
      <c r="E101" s="119"/>
    </row>
    <row r="102" spans="2:12" x14ac:dyDescent="0.25">
      <c r="B102" s="117" t="s">
        <v>88</v>
      </c>
      <c r="C102" s="118"/>
      <c r="D102" s="118"/>
      <c r="E102" s="119"/>
      <c r="F102" s="53"/>
    </row>
    <row r="103" spans="2:12" x14ac:dyDescent="0.25">
      <c r="B103" s="51"/>
      <c r="C103" s="63" t="s">
        <v>180</v>
      </c>
      <c r="D103" s="89"/>
      <c r="E103" s="90"/>
      <c r="F103" s="53"/>
      <c r="I103" s="40">
        <v>1</v>
      </c>
      <c r="J103" s="40">
        <f t="shared" si="1"/>
        <v>0</v>
      </c>
    </row>
    <row r="104" spans="2:12" x14ac:dyDescent="0.25">
      <c r="B104" s="51"/>
      <c r="C104" s="61" t="s">
        <v>211</v>
      </c>
      <c r="D104" s="89"/>
      <c r="E104" s="90"/>
      <c r="F104" s="53"/>
      <c r="I104" s="40">
        <v>1</v>
      </c>
      <c r="J104" s="40">
        <f t="shared" si="1"/>
        <v>0</v>
      </c>
    </row>
    <row r="105" spans="2:12" ht="6.75" customHeight="1" x14ac:dyDescent="0.25">
      <c r="B105" s="117"/>
      <c r="C105" s="118"/>
      <c r="D105" s="118"/>
      <c r="E105" s="119"/>
    </row>
    <row r="106" spans="2:12" x14ac:dyDescent="0.25">
      <c r="B106" s="117" t="s">
        <v>89</v>
      </c>
      <c r="C106" s="118"/>
      <c r="D106" s="118"/>
      <c r="E106" s="119"/>
    </row>
    <row r="107" spans="2:12" x14ac:dyDescent="0.25">
      <c r="B107" s="51"/>
      <c r="C107" s="61" t="s">
        <v>16</v>
      </c>
      <c r="D107" s="89"/>
      <c r="E107" s="90"/>
      <c r="F107" s="53"/>
      <c r="I107" s="40">
        <v>1</v>
      </c>
      <c r="J107" s="40">
        <f t="shared" si="1"/>
        <v>0</v>
      </c>
    </row>
    <row r="108" spans="2:12" x14ac:dyDescent="0.25">
      <c r="B108" s="51"/>
      <c r="C108" s="69" t="s">
        <v>212</v>
      </c>
      <c r="D108" s="94"/>
      <c r="E108" s="90"/>
      <c r="F108" s="53"/>
      <c r="I108" s="40">
        <v>1</v>
      </c>
      <c r="J108" s="40">
        <f t="shared" si="1"/>
        <v>0</v>
      </c>
    </row>
    <row r="109" spans="2:12" x14ac:dyDescent="0.25">
      <c r="B109" s="51"/>
      <c r="C109" s="52" t="s">
        <v>17</v>
      </c>
      <c r="D109" s="89"/>
      <c r="E109" s="93"/>
      <c r="F109" s="53"/>
      <c r="I109" s="40">
        <v>1</v>
      </c>
      <c r="J109" s="40">
        <f t="shared" si="1"/>
        <v>0</v>
      </c>
    </row>
    <row r="110" spans="2:12" ht="5.25" customHeight="1" x14ac:dyDescent="0.25">
      <c r="B110" s="117"/>
      <c r="C110" s="118"/>
      <c r="D110" s="118"/>
      <c r="E110" s="119"/>
    </row>
    <row r="111" spans="2:12" x14ac:dyDescent="0.25">
      <c r="B111" s="117" t="s">
        <v>76</v>
      </c>
      <c r="C111" s="118"/>
      <c r="D111" s="118"/>
      <c r="E111" s="119"/>
      <c r="I111" s="44">
        <v>17</v>
      </c>
      <c r="J111" s="40">
        <f>J94+J109+J108+J107+J104+J103+J100+J96+J95+J99+J90+J89+J86+J85+J84+J83+J82</f>
        <v>0</v>
      </c>
      <c r="L111" s="40" t="s">
        <v>91</v>
      </c>
    </row>
    <row r="112" spans="2:12" x14ac:dyDescent="0.25">
      <c r="B112" s="113" t="s">
        <v>90</v>
      </c>
      <c r="C112" s="114"/>
      <c r="D112" s="114"/>
      <c r="E112" s="115"/>
    </row>
    <row r="113" spans="2:12" ht="15.75" thickBot="1" x14ac:dyDescent="0.3">
      <c r="B113" s="57"/>
      <c r="C113" s="126"/>
      <c r="D113" s="126"/>
      <c r="E113" s="127"/>
    </row>
    <row r="114" spans="2:12" ht="15.75" thickBot="1" x14ac:dyDescent="0.3"/>
    <row r="115" spans="2:12" ht="18.75" x14ac:dyDescent="0.3">
      <c r="B115" s="91" t="s">
        <v>18</v>
      </c>
      <c r="C115" s="92"/>
      <c r="D115" s="46" t="s">
        <v>60</v>
      </c>
      <c r="E115" s="47" t="s">
        <v>61</v>
      </c>
    </row>
    <row r="116" spans="2:12" ht="6" customHeight="1" x14ac:dyDescent="0.25">
      <c r="B116" s="117"/>
      <c r="C116" s="118"/>
      <c r="D116" s="118"/>
      <c r="E116" s="119"/>
    </row>
    <row r="117" spans="2:12" x14ac:dyDescent="0.25">
      <c r="B117" s="117" t="s">
        <v>213</v>
      </c>
      <c r="C117" s="118"/>
      <c r="D117" s="118"/>
      <c r="E117" s="119"/>
      <c r="L117" s="40" t="s">
        <v>105</v>
      </c>
    </row>
    <row r="118" spans="2:12" x14ac:dyDescent="0.25">
      <c r="B118" s="51"/>
      <c r="C118" s="63" t="s">
        <v>19</v>
      </c>
      <c r="D118" s="95"/>
      <c r="E118" s="90"/>
      <c r="F118" s="53"/>
      <c r="I118" s="40">
        <v>1</v>
      </c>
      <c r="J118" s="40">
        <f t="shared" ref="J118:J139" si="2">IF(D118="x",1,0)</f>
        <v>0</v>
      </c>
    </row>
    <row r="119" spans="2:12" x14ac:dyDescent="0.25">
      <c r="B119" s="51"/>
      <c r="C119" s="52" t="s">
        <v>20</v>
      </c>
      <c r="D119" s="89"/>
      <c r="E119" s="96"/>
      <c r="F119" s="53"/>
      <c r="I119" s="40">
        <v>1</v>
      </c>
      <c r="J119" s="40">
        <f t="shared" si="2"/>
        <v>0</v>
      </c>
    </row>
    <row r="120" spans="2:12" x14ac:dyDescent="0.25">
      <c r="B120" s="51"/>
      <c r="C120" s="63" t="s">
        <v>214</v>
      </c>
      <c r="D120" s="102"/>
      <c r="E120" s="90"/>
      <c r="F120" s="53"/>
      <c r="I120" s="40">
        <v>1</v>
      </c>
      <c r="J120" s="40">
        <f t="shared" si="2"/>
        <v>0</v>
      </c>
    </row>
    <row r="121" spans="2:12" x14ac:dyDescent="0.25">
      <c r="B121" s="51"/>
      <c r="C121" s="63" t="s">
        <v>215</v>
      </c>
      <c r="D121" s="89"/>
      <c r="E121" s="107"/>
      <c r="F121" s="53"/>
      <c r="I121" s="40">
        <v>1</v>
      </c>
      <c r="J121" s="40">
        <f t="shared" si="2"/>
        <v>0</v>
      </c>
    </row>
    <row r="122" spans="2:12" x14ac:dyDescent="0.25">
      <c r="B122" s="51"/>
      <c r="C122" s="61" t="s">
        <v>93</v>
      </c>
      <c r="D122" s="97"/>
      <c r="E122" s="90"/>
      <c r="F122" s="53"/>
      <c r="I122" s="40">
        <v>1</v>
      </c>
      <c r="J122" s="40">
        <f t="shared" si="2"/>
        <v>0</v>
      </c>
    </row>
    <row r="123" spans="2:12" ht="4.5" customHeight="1" x14ac:dyDescent="0.25">
      <c r="B123" s="117"/>
      <c r="C123" s="118"/>
      <c r="D123" s="118"/>
      <c r="E123" s="119"/>
    </row>
    <row r="124" spans="2:12" x14ac:dyDescent="0.25">
      <c r="B124" s="117" t="s">
        <v>221</v>
      </c>
      <c r="C124" s="118"/>
      <c r="D124" s="118"/>
      <c r="E124" s="119"/>
    </row>
    <row r="125" spans="2:12" ht="30" x14ac:dyDescent="0.25">
      <c r="B125" s="51"/>
      <c r="C125" s="70" t="s">
        <v>21</v>
      </c>
      <c r="D125" s="105"/>
      <c r="E125" s="90"/>
      <c r="F125" s="53"/>
      <c r="I125" s="40">
        <v>1</v>
      </c>
      <c r="J125" s="40">
        <f t="shared" si="2"/>
        <v>0</v>
      </c>
    </row>
    <row r="126" spans="2:12" ht="30" x14ac:dyDescent="0.25">
      <c r="B126" s="51"/>
      <c r="C126" s="69" t="s">
        <v>216</v>
      </c>
      <c r="D126" s="108"/>
      <c r="E126" s="109"/>
      <c r="F126" s="53"/>
      <c r="I126" s="40">
        <v>1</v>
      </c>
      <c r="J126" s="40">
        <f t="shared" si="2"/>
        <v>0</v>
      </c>
    </row>
    <row r="127" spans="2:12" ht="6.75" customHeight="1" x14ac:dyDescent="0.25">
      <c r="B127" s="117"/>
      <c r="C127" s="118"/>
      <c r="D127" s="118"/>
      <c r="E127" s="119"/>
    </row>
    <row r="128" spans="2:12" ht="33.75" customHeight="1" x14ac:dyDescent="0.25">
      <c r="B128" s="135" t="s">
        <v>222</v>
      </c>
      <c r="C128" s="136"/>
      <c r="D128" s="136"/>
      <c r="E128" s="137"/>
      <c r="F128" s="71"/>
    </row>
    <row r="129" spans="2:12" x14ac:dyDescent="0.25">
      <c r="B129" s="51"/>
      <c r="C129" s="61" t="s">
        <v>22</v>
      </c>
      <c r="D129" s="94"/>
      <c r="E129" s="90"/>
      <c r="F129" s="53"/>
      <c r="I129" s="40">
        <v>1</v>
      </c>
      <c r="J129" s="40">
        <f t="shared" si="2"/>
        <v>0</v>
      </c>
    </row>
    <row r="130" spans="2:12" x14ac:dyDescent="0.25">
      <c r="B130" s="51"/>
      <c r="C130" s="52" t="s">
        <v>23</v>
      </c>
      <c r="D130" s="89"/>
      <c r="E130" s="93"/>
      <c r="F130" s="53"/>
      <c r="I130" s="40">
        <v>1</v>
      </c>
      <c r="J130" s="40">
        <f t="shared" si="2"/>
        <v>0</v>
      </c>
    </row>
    <row r="131" spans="2:12" ht="6.75" customHeight="1" x14ac:dyDescent="0.25">
      <c r="B131" s="117"/>
      <c r="C131" s="118"/>
      <c r="D131" s="118"/>
      <c r="E131" s="119"/>
    </row>
    <row r="132" spans="2:12" x14ac:dyDescent="0.25">
      <c r="B132" s="117" t="s">
        <v>223</v>
      </c>
      <c r="C132" s="118"/>
      <c r="D132" s="118"/>
      <c r="E132" s="119"/>
    </row>
    <row r="133" spans="2:12" x14ac:dyDescent="0.25">
      <c r="B133" s="55"/>
      <c r="C133" s="63" t="s">
        <v>263</v>
      </c>
      <c r="D133" s="95"/>
      <c r="E133" s="96"/>
      <c r="F133" s="53"/>
      <c r="I133" s="40">
        <v>2</v>
      </c>
      <c r="J133" s="40">
        <f>IF(D133="x",2,0)</f>
        <v>0</v>
      </c>
    </row>
    <row r="134" spans="2:12" x14ac:dyDescent="0.25">
      <c r="B134" s="51"/>
      <c r="C134" s="61" t="s">
        <v>94</v>
      </c>
      <c r="D134" s="89"/>
      <c r="E134" s="90"/>
      <c r="F134" s="53"/>
      <c r="I134" s="40">
        <v>1</v>
      </c>
      <c r="J134" s="40">
        <f t="shared" si="2"/>
        <v>0</v>
      </c>
    </row>
    <row r="135" spans="2:12" ht="6" customHeight="1" x14ac:dyDescent="0.25">
      <c r="B135" s="117"/>
      <c r="C135" s="118"/>
      <c r="D135" s="118"/>
      <c r="E135" s="119"/>
    </row>
    <row r="136" spans="2:12" x14ac:dyDescent="0.25">
      <c r="B136" s="117" t="s">
        <v>217</v>
      </c>
      <c r="C136" s="118"/>
      <c r="D136" s="118"/>
      <c r="E136" s="119"/>
    </row>
    <row r="137" spans="2:12" x14ac:dyDescent="0.25">
      <c r="B137" s="51"/>
      <c r="C137" s="63" t="s">
        <v>220</v>
      </c>
      <c r="D137" s="89"/>
      <c r="E137" s="90"/>
      <c r="F137" s="53"/>
      <c r="I137" s="40">
        <v>1</v>
      </c>
      <c r="J137" s="40">
        <f t="shared" si="2"/>
        <v>0</v>
      </c>
    </row>
    <row r="138" spans="2:12" x14ac:dyDescent="0.25">
      <c r="B138" s="51"/>
      <c r="C138" s="61" t="s">
        <v>218</v>
      </c>
      <c r="D138" s="97"/>
      <c r="E138" s="90"/>
      <c r="F138" s="53"/>
      <c r="I138" s="40">
        <v>1</v>
      </c>
      <c r="J138" s="40">
        <f t="shared" si="2"/>
        <v>0</v>
      </c>
    </row>
    <row r="139" spans="2:12" x14ac:dyDescent="0.25">
      <c r="B139" s="51"/>
      <c r="C139" s="61" t="s">
        <v>219</v>
      </c>
      <c r="D139" s="89"/>
      <c r="E139" s="104"/>
      <c r="F139" s="53"/>
      <c r="I139" s="40">
        <v>1</v>
      </c>
      <c r="J139" s="40">
        <f t="shared" si="2"/>
        <v>0</v>
      </c>
    </row>
    <row r="140" spans="2:12" ht="13.5" customHeight="1" x14ac:dyDescent="0.25">
      <c r="B140" s="117"/>
      <c r="C140" s="118"/>
      <c r="D140" s="118"/>
      <c r="E140" s="119"/>
      <c r="I140" s="44">
        <v>14</v>
      </c>
      <c r="J140" s="40">
        <f>SUM(J118:J139)</f>
        <v>0</v>
      </c>
    </row>
    <row r="141" spans="2:12" x14ac:dyDescent="0.25">
      <c r="B141" s="117" t="s">
        <v>76</v>
      </c>
      <c r="C141" s="118"/>
      <c r="D141" s="118"/>
      <c r="E141" s="119"/>
      <c r="I141" s="44"/>
      <c r="L141" s="40" t="s">
        <v>236</v>
      </c>
    </row>
    <row r="142" spans="2:12" x14ac:dyDescent="0.25">
      <c r="B142" s="113" t="s">
        <v>92</v>
      </c>
      <c r="C142" s="114"/>
      <c r="D142" s="114"/>
      <c r="E142" s="115"/>
    </row>
    <row r="143" spans="2:12" ht="15.75" thickBot="1" x14ac:dyDescent="0.3">
      <c r="B143" s="57"/>
      <c r="C143" s="126"/>
      <c r="D143" s="126"/>
      <c r="E143" s="127"/>
    </row>
    <row r="144" spans="2:12" ht="15.75" thickBot="1" x14ac:dyDescent="0.3"/>
    <row r="145" spans="2:12" ht="18.75" x14ac:dyDescent="0.3">
      <c r="B145" s="91" t="s">
        <v>24</v>
      </c>
      <c r="C145" s="92"/>
      <c r="D145" s="46" t="s">
        <v>60</v>
      </c>
      <c r="E145" s="47" t="s">
        <v>61</v>
      </c>
    </row>
    <row r="146" spans="2:12" x14ac:dyDescent="0.25">
      <c r="B146" s="117" t="s">
        <v>96</v>
      </c>
      <c r="C146" s="118"/>
      <c r="D146" s="118"/>
      <c r="E146" s="119"/>
    </row>
    <row r="147" spans="2:12" x14ac:dyDescent="0.25">
      <c r="B147" s="51"/>
      <c r="C147" s="63" t="s">
        <v>224</v>
      </c>
      <c r="D147" s="95"/>
      <c r="E147" s="90"/>
      <c r="F147" s="53"/>
      <c r="I147" s="40">
        <v>1</v>
      </c>
      <c r="J147" s="40">
        <f t="shared" ref="J147:J163" si="3">IF(D147="x",1,0)</f>
        <v>0</v>
      </c>
    </row>
    <row r="148" spans="2:12" x14ac:dyDescent="0.25">
      <c r="B148" s="51"/>
      <c r="C148" s="61" t="s">
        <v>225</v>
      </c>
      <c r="D148" s="89"/>
      <c r="E148" s="104"/>
      <c r="F148" s="53"/>
      <c r="I148" s="40">
        <v>1</v>
      </c>
      <c r="J148" s="40">
        <f t="shared" si="3"/>
        <v>0</v>
      </c>
    </row>
    <row r="149" spans="2:12" ht="8.25" customHeight="1" x14ac:dyDescent="0.25">
      <c r="B149" s="117"/>
      <c r="C149" s="118"/>
      <c r="D149" s="118"/>
      <c r="E149" s="119"/>
    </row>
    <row r="150" spans="2:12" x14ac:dyDescent="0.25">
      <c r="B150" s="117" t="s">
        <v>226</v>
      </c>
      <c r="C150" s="118"/>
      <c r="D150" s="118"/>
      <c r="E150" s="119"/>
    </row>
    <row r="151" spans="2:12" x14ac:dyDescent="0.25">
      <c r="B151" s="51"/>
      <c r="C151" s="61" t="s">
        <v>227</v>
      </c>
      <c r="D151" s="89"/>
      <c r="E151" s="93"/>
      <c r="F151" s="53"/>
      <c r="I151" s="40">
        <v>1</v>
      </c>
      <c r="J151" s="40">
        <f t="shared" si="3"/>
        <v>0</v>
      </c>
      <c r="L151" s="40" t="s">
        <v>106</v>
      </c>
    </row>
    <row r="152" spans="2:12" ht="6" customHeight="1" x14ac:dyDescent="0.25">
      <c r="B152" s="117"/>
      <c r="C152" s="118"/>
      <c r="D152" s="118"/>
      <c r="E152" s="119"/>
    </row>
    <row r="153" spans="2:12" x14ac:dyDescent="0.25">
      <c r="B153" s="117" t="s">
        <v>97</v>
      </c>
      <c r="C153" s="118"/>
      <c r="D153" s="118"/>
      <c r="E153" s="119"/>
    </row>
    <row r="154" spans="2:12" ht="30" x14ac:dyDescent="0.25">
      <c r="B154" s="51"/>
      <c r="C154" s="70" t="s">
        <v>228</v>
      </c>
      <c r="D154" s="105"/>
      <c r="E154" s="90"/>
      <c r="F154" s="53"/>
      <c r="I154" s="40">
        <v>1</v>
      </c>
      <c r="J154" s="40">
        <f t="shared" si="3"/>
        <v>0</v>
      </c>
    </row>
    <row r="155" spans="2:12" x14ac:dyDescent="0.25">
      <c r="B155" s="51"/>
      <c r="C155" s="63" t="s">
        <v>229</v>
      </c>
      <c r="D155" s="105"/>
      <c r="E155" s="90"/>
      <c r="F155" s="53"/>
      <c r="I155" s="40">
        <v>1</v>
      </c>
      <c r="J155" s="40">
        <f t="shared" si="3"/>
        <v>0</v>
      </c>
    </row>
    <row r="156" spans="2:12" x14ac:dyDescent="0.25">
      <c r="B156" s="51"/>
      <c r="C156" s="63" t="s">
        <v>230</v>
      </c>
      <c r="D156" s="110"/>
      <c r="E156" s="90"/>
      <c r="F156" s="53"/>
      <c r="I156" s="40">
        <v>1</v>
      </c>
      <c r="J156" s="40">
        <f t="shared" si="3"/>
        <v>0</v>
      </c>
    </row>
    <row r="157" spans="2:12" x14ac:dyDescent="0.25">
      <c r="B157" s="51"/>
      <c r="C157" s="61" t="s">
        <v>231</v>
      </c>
      <c r="D157" s="89"/>
      <c r="E157" s="104"/>
      <c r="F157" s="53"/>
      <c r="I157" s="40">
        <v>1</v>
      </c>
      <c r="J157" s="40">
        <f t="shared" si="3"/>
        <v>0</v>
      </c>
    </row>
    <row r="158" spans="2:12" x14ac:dyDescent="0.25">
      <c r="B158" s="51"/>
      <c r="C158" s="68" t="s">
        <v>261</v>
      </c>
      <c r="D158" s="97"/>
      <c r="E158" s="103"/>
      <c r="F158" s="53"/>
      <c r="I158" s="40">
        <v>1</v>
      </c>
      <c r="J158" s="40">
        <f t="shared" si="3"/>
        <v>0</v>
      </c>
    </row>
    <row r="159" spans="2:12" x14ac:dyDescent="0.25">
      <c r="B159" s="51"/>
      <c r="C159" s="68" t="s">
        <v>25</v>
      </c>
      <c r="D159" s="89"/>
      <c r="E159" s="93"/>
      <c r="F159" s="53"/>
      <c r="I159" s="40">
        <v>1</v>
      </c>
      <c r="J159" s="40">
        <f t="shared" si="3"/>
        <v>0</v>
      </c>
    </row>
    <row r="160" spans="2:12" ht="6" customHeight="1" x14ac:dyDescent="0.25">
      <c r="B160" s="117"/>
      <c r="C160" s="118"/>
      <c r="D160" s="118"/>
      <c r="E160" s="119"/>
    </row>
    <row r="161" spans="2:20" x14ac:dyDescent="0.25">
      <c r="B161" s="117" t="s">
        <v>232</v>
      </c>
      <c r="C161" s="118"/>
      <c r="D161" s="118"/>
      <c r="E161" s="119"/>
    </row>
    <row r="162" spans="2:20" x14ac:dyDescent="0.25">
      <c r="B162" s="51"/>
      <c r="C162" s="63" t="s">
        <v>26</v>
      </c>
      <c r="D162" s="89"/>
      <c r="E162" s="96"/>
      <c r="F162" s="53"/>
      <c r="I162" s="40">
        <v>1</v>
      </c>
      <c r="J162" s="40">
        <f t="shared" si="3"/>
        <v>0</v>
      </c>
    </row>
    <row r="163" spans="2:20" x14ac:dyDescent="0.25">
      <c r="B163" s="51"/>
      <c r="C163" s="61" t="s">
        <v>98</v>
      </c>
      <c r="D163" s="89"/>
      <c r="E163" s="90"/>
      <c r="F163" s="53"/>
      <c r="I163" s="40">
        <v>1</v>
      </c>
      <c r="J163" s="40">
        <f t="shared" si="3"/>
        <v>0</v>
      </c>
    </row>
    <row r="164" spans="2:20" ht="6" customHeight="1" x14ac:dyDescent="0.25">
      <c r="B164" s="117"/>
      <c r="C164" s="118"/>
      <c r="D164" s="118"/>
      <c r="E164" s="119"/>
    </row>
    <row r="165" spans="2:20" x14ac:dyDescent="0.25">
      <c r="B165" s="117" t="s">
        <v>99</v>
      </c>
      <c r="C165" s="118"/>
      <c r="D165" s="118"/>
      <c r="E165" s="119"/>
      <c r="Q165" s="53"/>
      <c r="R165" s="53"/>
      <c r="S165" s="53"/>
      <c r="T165" s="53"/>
    </row>
    <row r="166" spans="2:20" ht="36" customHeight="1" x14ac:dyDescent="0.25">
      <c r="B166" s="51"/>
      <c r="C166" s="70" t="s">
        <v>234</v>
      </c>
      <c r="D166" s="89"/>
      <c r="E166" s="93"/>
      <c r="F166" s="53"/>
      <c r="I166" s="40">
        <v>1</v>
      </c>
      <c r="J166" s="40">
        <f>IF(D166="x",1,0)</f>
        <v>0</v>
      </c>
      <c r="Q166" s="53"/>
      <c r="R166" s="53"/>
      <c r="S166" s="53"/>
      <c r="T166" s="53"/>
    </row>
    <row r="167" spans="2:20" ht="30" x14ac:dyDescent="0.25">
      <c r="B167" s="51"/>
      <c r="C167" s="69" t="s">
        <v>233</v>
      </c>
      <c r="D167" s="89"/>
      <c r="E167" s="93"/>
      <c r="F167" s="53"/>
      <c r="I167" s="40">
        <v>2</v>
      </c>
      <c r="J167" s="40">
        <f>IF(D167="x",2,0)</f>
        <v>0</v>
      </c>
      <c r="Q167" s="53"/>
      <c r="R167" s="53"/>
      <c r="S167" s="53"/>
      <c r="T167" s="53"/>
    </row>
    <row r="168" spans="2:20" ht="6" customHeight="1" x14ac:dyDescent="0.25">
      <c r="B168" s="117"/>
      <c r="C168" s="118"/>
      <c r="D168" s="118"/>
      <c r="E168" s="119"/>
      <c r="Q168" s="53"/>
      <c r="R168" s="53"/>
      <c r="S168" s="53"/>
      <c r="T168" s="53"/>
    </row>
    <row r="169" spans="2:20" x14ac:dyDescent="0.25">
      <c r="B169" s="117" t="s">
        <v>76</v>
      </c>
      <c r="C169" s="118"/>
      <c r="D169" s="118"/>
      <c r="E169" s="119"/>
      <c r="I169" s="44">
        <v>13</v>
      </c>
      <c r="J169" s="40">
        <f>J167+J166+J163+J162+J159+J158+J157+J156+J155+J154+J151+J148+J147</f>
        <v>0</v>
      </c>
      <c r="L169" s="40" t="s">
        <v>235</v>
      </c>
      <c r="Q169" s="53"/>
      <c r="R169" s="53"/>
      <c r="S169" s="53"/>
      <c r="T169" s="53"/>
    </row>
    <row r="170" spans="2:20" x14ac:dyDescent="0.25">
      <c r="B170" s="113" t="s">
        <v>95</v>
      </c>
      <c r="C170" s="114"/>
      <c r="D170" s="114"/>
      <c r="E170" s="115"/>
      <c r="Q170" s="53"/>
      <c r="R170" s="53"/>
      <c r="S170" s="53"/>
      <c r="T170" s="53"/>
    </row>
    <row r="171" spans="2:20" ht="15.75" thickBot="1" x14ac:dyDescent="0.3">
      <c r="B171" s="57"/>
      <c r="C171" s="126"/>
      <c r="D171" s="126"/>
      <c r="E171" s="127"/>
      <c r="Q171" s="53"/>
      <c r="R171" s="53"/>
      <c r="S171" s="53"/>
      <c r="T171" s="53"/>
    </row>
    <row r="172" spans="2:20" ht="15.75" thickBot="1" x14ac:dyDescent="0.3">
      <c r="Q172" s="53"/>
      <c r="R172" s="53"/>
      <c r="S172" s="53"/>
      <c r="T172" s="53"/>
    </row>
    <row r="173" spans="2:20" ht="18.75" x14ac:dyDescent="0.3">
      <c r="B173" s="91" t="s">
        <v>27</v>
      </c>
      <c r="C173" s="92"/>
      <c r="D173" s="46"/>
      <c r="E173" s="47"/>
      <c r="Q173" s="53"/>
      <c r="R173" s="53"/>
      <c r="S173" s="53"/>
      <c r="T173" s="53"/>
    </row>
    <row r="174" spans="2:20" x14ac:dyDescent="0.25">
      <c r="B174" s="78" t="s">
        <v>101</v>
      </c>
      <c r="C174" s="67"/>
      <c r="D174" s="67" t="s">
        <v>102</v>
      </c>
      <c r="E174" s="79" t="s">
        <v>167</v>
      </c>
      <c r="Q174" s="53"/>
      <c r="R174" s="53"/>
      <c r="S174" s="53"/>
      <c r="T174" s="53"/>
    </row>
    <row r="175" spans="2:20" ht="20.25" customHeight="1" x14ac:dyDescent="0.25">
      <c r="B175" s="51"/>
      <c r="C175" s="72" t="s">
        <v>246</v>
      </c>
      <c r="D175" s="33"/>
      <c r="E175" s="80"/>
      <c r="F175" s="53"/>
      <c r="G175" s="53"/>
      <c r="L175" s="40" t="s">
        <v>165</v>
      </c>
      <c r="Q175" s="53"/>
      <c r="R175" s="53"/>
      <c r="S175" s="53"/>
      <c r="T175" s="53"/>
    </row>
    <row r="176" spans="2:20" ht="15.75" customHeight="1" x14ac:dyDescent="0.25">
      <c r="B176" s="51" t="s">
        <v>247</v>
      </c>
      <c r="C176" s="73"/>
      <c r="D176" s="53" t="s">
        <v>102</v>
      </c>
      <c r="E176" s="81"/>
      <c r="F176" s="53"/>
      <c r="J176" s="83" t="s">
        <v>181</v>
      </c>
      <c r="L176" s="40" t="s">
        <v>164</v>
      </c>
      <c r="Q176" s="53"/>
      <c r="R176" s="53"/>
      <c r="S176" s="53"/>
      <c r="T176" s="53"/>
    </row>
    <row r="177" spans="2:12" ht="19.5" customHeight="1" x14ac:dyDescent="0.25">
      <c r="B177" s="51"/>
      <c r="C177" s="74" t="s">
        <v>108</v>
      </c>
      <c r="D177" s="34"/>
      <c r="E177" s="82"/>
      <c r="I177" s="40" t="s">
        <v>115</v>
      </c>
      <c r="J177" s="40">
        <v>2</v>
      </c>
      <c r="K177" s="85"/>
      <c r="L177" s="40" t="s">
        <v>171</v>
      </c>
    </row>
    <row r="178" spans="2:12" ht="20.25" customHeight="1" x14ac:dyDescent="0.25">
      <c r="B178" s="51"/>
      <c r="C178" s="75" t="s">
        <v>109</v>
      </c>
      <c r="D178" s="34"/>
      <c r="E178" s="82"/>
      <c r="I178" s="40" t="s">
        <v>115</v>
      </c>
      <c r="J178" s="40">
        <v>2</v>
      </c>
      <c r="K178" s="85" t="e">
        <f>D178/D177</f>
        <v>#DIV/0!</v>
      </c>
      <c r="L178" s="40" t="s">
        <v>113</v>
      </c>
    </row>
    <row r="179" spans="2:12" ht="18" customHeight="1" x14ac:dyDescent="0.25">
      <c r="B179" s="51"/>
      <c r="C179" s="76" t="s">
        <v>110</v>
      </c>
      <c r="D179" s="35"/>
      <c r="E179" s="82"/>
      <c r="I179" s="40" t="s">
        <v>115</v>
      </c>
      <c r="J179" s="40">
        <v>2</v>
      </c>
      <c r="K179" s="85" t="e">
        <f>D179/D177*100</f>
        <v>#DIV/0!</v>
      </c>
      <c r="L179" s="40" t="s">
        <v>118</v>
      </c>
    </row>
    <row r="180" spans="2:12" ht="19.5" customHeight="1" x14ac:dyDescent="0.25">
      <c r="B180" s="51"/>
      <c r="C180" s="75" t="s">
        <v>248</v>
      </c>
      <c r="D180" s="36"/>
      <c r="E180" s="82"/>
      <c r="I180" s="40" t="s">
        <v>115</v>
      </c>
      <c r="J180" s="40">
        <v>2</v>
      </c>
      <c r="K180" s="85" t="e">
        <f>D180/D175*100</f>
        <v>#DIV/0!</v>
      </c>
      <c r="L180" s="40" t="s">
        <v>119</v>
      </c>
    </row>
    <row r="181" spans="2:12" ht="20.25" customHeight="1" x14ac:dyDescent="0.25">
      <c r="B181" s="51"/>
      <c r="C181" s="75" t="s">
        <v>249</v>
      </c>
      <c r="D181" s="37"/>
      <c r="E181" s="82"/>
      <c r="I181" s="40" t="s">
        <v>115</v>
      </c>
      <c r="J181" s="40">
        <v>2</v>
      </c>
      <c r="K181" s="85" t="e">
        <f>D181/D175</f>
        <v>#DIV/0!</v>
      </c>
      <c r="L181" s="40" t="s">
        <v>120</v>
      </c>
    </row>
    <row r="182" spans="2:12" ht="19.5" customHeight="1" x14ac:dyDescent="0.25">
      <c r="B182" s="51"/>
      <c r="C182" s="75" t="s">
        <v>103</v>
      </c>
      <c r="D182" s="34"/>
      <c r="E182" s="82"/>
      <c r="I182" s="40" t="s">
        <v>116</v>
      </c>
      <c r="J182" s="40">
        <v>1</v>
      </c>
      <c r="K182" s="85"/>
      <c r="L182" s="40" t="s">
        <v>179</v>
      </c>
    </row>
    <row r="183" spans="2:12" ht="20.25" customHeight="1" x14ac:dyDescent="0.25">
      <c r="B183" s="51"/>
      <c r="C183" s="75" t="s">
        <v>104</v>
      </c>
      <c r="D183" s="37"/>
      <c r="E183" s="82"/>
      <c r="I183" s="40" t="s">
        <v>116</v>
      </c>
      <c r="J183" s="40">
        <v>1</v>
      </c>
      <c r="K183" s="85"/>
      <c r="L183" s="40" t="s">
        <v>172</v>
      </c>
    </row>
    <row r="184" spans="2:12" ht="21.75" customHeight="1" x14ac:dyDescent="0.25">
      <c r="B184" s="51"/>
      <c r="C184" s="75" t="s">
        <v>111</v>
      </c>
      <c r="D184" s="38"/>
      <c r="E184" s="82"/>
      <c r="I184" s="40" t="s">
        <v>115</v>
      </c>
      <c r="J184" s="40">
        <v>2</v>
      </c>
      <c r="K184" s="85" t="e">
        <f>1000*D184/D177</f>
        <v>#DIV/0!</v>
      </c>
      <c r="L184" s="40" t="s">
        <v>114</v>
      </c>
    </row>
    <row r="185" spans="2:12" s="39" customFormat="1" ht="3" customHeight="1" x14ac:dyDescent="0.25">
      <c r="B185" s="117"/>
      <c r="C185" s="118"/>
      <c r="D185" s="118"/>
      <c r="E185" s="119"/>
      <c r="K185" s="86"/>
    </row>
    <row r="186" spans="2:12" s="39" customFormat="1" x14ac:dyDescent="0.25">
      <c r="B186" s="117" t="s">
        <v>76</v>
      </c>
      <c r="C186" s="118"/>
      <c r="D186" s="118"/>
      <c r="E186" s="119"/>
      <c r="I186" s="77">
        <v>14</v>
      </c>
      <c r="J186" s="39">
        <f>J184+J183+J182+J181+J180+J179+J178+J177</f>
        <v>14</v>
      </c>
      <c r="K186" s="86"/>
      <c r="L186" s="39" t="s">
        <v>117</v>
      </c>
    </row>
    <row r="187" spans="2:12" s="39" customFormat="1" x14ac:dyDescent="0.25">
      <c r="B187" s="113" t="s">
        <v>170</v>
      </c>
      <c r="C187" s="114"/>
      <c r="D187" s="114"/>
      <c r="E187" s="115"/>
    </row>
    <row r="188" spans="2:12" s="39" customFormat="1" ht="15.75" thickBot="1" x14ac:dyDescent="0.3">
      <c r="B188" s="57"/>
      <c r="C188" s="126"/>
      <c r="D188" s="126"/>
      <c r="E188" s="127"/>
      <c r="J188" s="39" t="s">
        <v>250</v>
      </c>
      <c r="K188" s="84" t="s">
        <v>188</v>
      </c>
    </row>
    <row r="189" spans="2:12" s="39" customFormat="1" x14ac:dyDescent="0.25">
      <c r="J189" s="112">
        <f>J186+J169+J140+J111+J76+J43</f>
        <v>14</v>
      </c>
      <c r="K189" s="111">
        <f>100*J189/95</f>
        <v>14.736842105263158</v>
      </c>
      <c r="L189" s="77" t="s">
        <v>168</v>
      </c>
    </row>
    <row r="190" spans="2:12" s="39" customFormat="1" x14ac:dyDescent="0.25"/>
    <row r="191" spans="2:12" s="39" customFormat="1" x14ac:dyDescent="0.25"/>
    <row r="192" spans="2:12" s="39" customFormat="1" x14ac:dyDescent="0.25">
      <c r="J192" s="77" t="s">
        <v>183</v>
      </c>
    </row>
    <row r="193" spans="9:11" s="39" customFormat="1" x14ac:dyDescent="0.25">
      <c r="J193" s="39" t="s">
        <v>1</v>
      </c>
      <c r="K193" s="39" t="s">
        <v>184</v>
      </c>
    </row>
    <row r="194" spans="9:11" s="39" customFormat="1" x14ac:dyDescent="0.25">
      <c r="I194" s="39" t="s">
        <v>185</v>
      </c>
      <c r="J194" s="39" t="s">
        <v>251</v>
      </c>
      <c r="K194" s="39" t="s">
        <v>252</v>
      </c>
    </row>
    <row r="195" spans="9:11" s="39" customFormat="1" x14ac:dyDescent="0.25">
      <c r="I195" s="39" t="s">
        <v>186</v>
      </c>
      <c r="J195" s="39" t="s">
        <v>253</v>
      </c>
      <c r="K195" s="39" t="s">
        <v>187</v>
      </c>
    </row>
    <row r="196" spans="9:11" s="39" customFormat="1" x14ac:dyDescent="0.25"/>
    <row r="197" spans="9:11" s="39" customFormat="1" x14ac:dyDescent="0.25"/>
    <row r="198" spans="9:11" s="39" customFormat="1" x14ac:dyDescent="0.25"/>
    <row r="199" spans="9:11" s="39" customFormat="1" x14ac:dyDescent="0.25"/>
    <row r="200" spans="9:11" s="39" customFormat="1" x14ac:dyDescent="0.25"/>
    <row r="201" spans="9:11" s="39" customFormat="1" x14ac:dyDescent="0.25"/>
    <row r="202" spans="9:11" s="39" customFormat="1" x14ac:dyDescent="0.25"/>
    <row r="203" spans="9:11" s="39" customFormat="1" x14ac:dyDescent="0.25"/>
    <row r="204" spans="9:11" s="39" customFormat="1" x14ac:dyDescent="0.25"/>
    <row r="205" spans="9:11" s="39" customFormat="1" x14ac:dyDescent="0.25"/>
    <row r="206" spans="9:11" s="39" customFormat="1" x14ac:dyDescent="0.25"/>
    <row r="207" spans="9:11" s="39" customFormat="1" x14ac:dyDescent="0.25"/>
    <row r="208" spans="9:11" s="39" customFormat="1" x14ac:dyDescent="0.25"/>
    <row r="209" s="39" customFormat="1" x14ac:dyDescent="0.25"/>
    <row r="210" s="39" customFormat="1" x14ac:dyDescent="0.25"/>
    <row r="211" s="39" customFormat="1" x14ac:dyDescent="0.25"/>
    <row r="270" ht="55.5" customHeight="1" x14ac:dyDescent="0.25"/>
  </sheetData>
  <sheetProtection algorithmName="SHA-512" hashValue="rdgqUyJwvGXjosOwME0YS5YLit95L0Fv/bQE6gUkLj/pHNboLxCZ854q2cKu25nQMnTGSZyMjxG7d0mNGZoQ9g==" saltValue="CALDfmAVy0O0JokQHsMdiw==" spinCount="100000" sheet="1" objects="1" scenarios="1"/>
  <mergeCells count="89">
    <mergeCell ref="C188:E188"/>
    <mergeCell ref="D91:E91"/>
    <mergeCell ref="B2:E2"/>
    <mergeCell ref="B3:E3"/>
    <mergeCell ref="B185:E185"/>
    <mergeCell ref="B186:E186"/>
    <mergeCell ref="B187:E187"/>
    <mergeCell ref="C113:E113"/>
    <mergeCell ref="C143:E143"/>
    <mergeCell ref="C171:E171"/>
    <mergeCell ref="B43:E43"/>
    <mergeCell ref="B44:E44"/>
    <mergeCell ref="B75:E75"/>
    <mergeCell ref="B79:E79"/>
    <mergeCell ref="B76:E76"/>
    <mergeCell ref="C45:E45"/>
    <mergeCell ref="B8:E8"/>
    <mergeCell ref="B25:E25"/>
    <mergeCell ref="B30:E30"/>
    <mergeCell ref="B35:E35"/>
    <mergeCell ref="B39:E39"/>
    <mergeCell ref="C9:E9"/>
    <mergeCell ref="C12:E12"/>
    <mergeCell ref="C15:E15"/>
    <mergeCell ref="C18:E18"/>
    <mergeCell ref="C21:E21"/>
    <mergeCell ref="B71:E71"/>
    <mergeCell ref="B6:E6"/>
    <mergeCell ref="B4:E4"/>
    <mergeCell ref="B128:E128"/>
    <mergeCell ref="B48:E48"/>
    <mergeCell ref="B51:E51"/>
    <mergeCell ref="B50:E50"/>
    <mergeCell ref="B54:E54"/>
    <mergeCell ref="B59:E59"/>
    <mergeCell ref="B60:E60"/>
    <mergeCell ref="B24:E24"/>
    <mergeCell ref="B29:E29"/>
    <mergeCell ref="B34:E34"/>
    <mergeCell ref="B38:E38"/>
    <mergeCell ref="B42:E42"/>
    <mergeCell ref="B46:E46"/>
    <mergeCell ref="B63:E63"/>
    <mergeCell ref="B64:E64"/>
    <mergeCell ref="B66:E66"/>
    <mergeCell ref="B67:E67"/>
    <mergeCell ref="B70:E70"/>
    <mergeCell ref="B93:E93"/>
    <mergeCell ref="B97:E97"/>
    <mergeCell ref="B98:E98"/>
    <mergeCell ref="B101:E101"/>
    <mergeCell ref="B102:E102"/>
    <mergeCell ref="C78:E78"/>
    <mergeCell ref="B81:E81"/>
    <mergeCell ref="B87:E87"/>
    <mergeCell ref="B88:E88"/>
    <mergeCell ref="B92:E92"/>
    <mergeCell ref="B136:E136"/>
    <mergeCell ref="B140:E140"/>
    <mergeCell ref="B141:E141"/>
    <mergeCell ref="B5:E5"/>
    <mergeCell ref="B117:E117"/>
    <mergeCell ref="B123:E123"/>
    <mergeCell ref="B124:E124"/>
    <mergeCell ref="B127:E127"/>
    <mergeCell ref="B131:E131"/>
    <mergeCell ref="B106:E106"/>
    <mergeCell ref="B110:E110"/>
    <mergeCell ref="B111:E111"/>
    <mergeCell ref="B112:E112"/>
    <mergeCell ref="B116:E116"/>
    <mergeCell ref="B105:E105"/>
    <mergeCell ref="B77:E77"/>
    <mergeCell ref="B170:E170"/>
    <mergeCell ref="A1:F1"/>
    <mergeCell ref="B160:E160"/>
    <mergeCell ref="B161:E161"/>
    <mergeCell ref="B164:E164"/>
    <mergeCell ref="B165:E165"/>
    <mergeCell ref="B168:E168"/>
    <mergeCell ref="B169:E169"/>
    <mergeCell ref="B142:E142"/>
    <mergeCell ref="B146:E146"/>
    <mergeCell ref="B149:E149"/>
    <mergeCell ref="B150:E150"/>
    <mergeCell ref="B152:E152"/>
    <mergeCell ref="B153:E153"/>
    <mergeCell ref="B132:E132"/>
    <mergeCell ref="B135:E135"/>
  </mergeCells>
  <pageMargins left="0.7" right="0.7" top="0.78740157499999996" bottom="0.78740157499999996" header="0.3" footer="0.3"/>
  <pageSetup paperSize="9" scale="53" fitToHeight="0" orientation="landscape" r:id="rId1"/>
  <rowBreaks count="5" manualBreakCount="5">
    <brk id="45" max="16383" man="1"/>
    <brk id="78" max="16383" man="1"/>
    <brk id="113" max="16383" man="1"/>
    <brk id="143" max="16383" man="1"/>
    <brk id="17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73"/>
  <sheetViews>
    <sheetView topLeftCell="A52" workbookViewId="0">
      <selection activeCell="G65" sqref="G65"/>
    </sheetView>
  </sheetViews>
  <sheetFormatPr baseColWidth="10" defaultRowHeight="15" x14ac:dyDescent="0.25"/>
  <cols>
    <col min="2" max="2" width="20.42578125" customWidth="1"/>
  </cols>
  <sheetData>
    <row r="1" spans="1:8" x14ac:dyDescent="0.25">
      <c r="A1" t="s">
        <v>162</v>
      </c>
    </row>
    <row r="3" spans="1:8" ht="15.75" thickBot="1" x14ac:dyDescent="0.3">
      <c r="A3" s="3" t="s">
        <v>28</v>
      </c>
    </row>
    <row r="4" spans="1:8" ht="51" customHeight="1" thickBot="1" x14ac:dyDescent="0.3">
      <c r="B4" s="15" t="s">
        <v>240</v>
      </c>
      <c r="C4" s="156" t="s">
        <v>30</v>
      </c>
      <c r="D4" s="157"/>
      <c r="E4" s="158"/>
      <c r="F4" s="6" t="s">
        <v>121</v>
      </c>
      <c r="G4" s="7" t="s">
        <v>30</v>
      </c>
      <c r="H4" s="6" t="s">
        <v>1</v>
      </c>
    </row>
    <row r="5" spans="1:8" ht="15.75" thickBot="1" x14ac:dyDescent="0.3">
      <c r="B5" s="8" t="s">
        <v>122</v>
      </c>
      <c r="C5" s="9" t="s">
        <v>123</v>
      </c>
      <c r="D5" s="9" t="s">
        <v>29</v>
      </c>
      <c r="E5" s="9" t="s">
        <v>124</v>
      </c>
      <c r="F5" s="10">
        <v>1</v>
      </c>
      <c r="G5" s="9" t="s">
        <v>31</v>
      </c>
      <c r="H5" s="10">
        <v>2</v>
      </c>
    </row>
    <row r="6" spans="1:8" ht="15.75" thickBot="1" x14ac:dyDescent="0.3">
      <c r="B6" s="8" t="s">
        <v>125</v>
      </c>
      <c r="C6" s="9" t="s">
        <v>123</v>
      </c>
      <c r="D6" s="9" t="s">
        <v>29</v>
      </c>
      <c r="E6" s="9" t="s">
        <v>126</v>
      </c>
      <c r="F6" s="10">
        <v>1</v>
      </c>
      <c r="G6" s="9" t="s">
        <v>31</v>
      </c>
      <c r="H6" s="10">
        <v>2</v>
      </c>
    </row>
    <row r="7" spans="1:8" ht="15.75" thickBot="1" x14ac:dyDescent="0.3">
      <c r="A7" s="1"/>
      <c r="B7" s="8" t="s">
        <v>123</v>
      </c>
      <c r="C7" s="9" t="s">
        <v>123</v>
      </c>
      <c r="D7" s="9" t="s">
        <v>29</v>
      </c>
      <c r="E7" s="9" t="s">
        <v>127</v>
      </c>
      <c r="F7" s="10">
        <v>1</v>
      </c>
      <c r="G7" s="9" t="s">
        <v>31</v>
      </c>
      <c r="H7" s="10">
        <v>2</v>
      </c>
    </row>
    <row r="8" spans="1:8" ht="15.75" thickBot="1" x14ac:dyDescent="0.3">
      <c r="A8" s="1"/>
      <c r="B8" s="8" t="s">
        <v>128</v>
      </c>
      <c r="C8" s="9" t="s">
        <v>128</v>
      </c>
      <c r="D8" s="9" t="s">
        <v>29</v>
      </c>
      <c r="E8" s="9" t="s">
        <v>129</v>
      </c>
      <c r="F8" s="10">
        <v>1</v>
      </c>
      <c r="G8" s="9" t="s">
        <v>31</v>
      </c>
      <c r="H8" s="10">
        <v>2</v>
      </c>
    </row>
    <row r="9" spans="1:8" ht="15.75" thickBot="1" x14ac:dyDescent="0.3">
      <c r="A9" s="1"/>
      <c r="B9" s="8" t="s">
        <v>124</v>
      </c>
      <c r="C9" s="9" t="s">
        <v>124</v>
      </c>
      <c r="D9" s="9" t="s">
        <v>29</v>
      </c>
      <c r="E9" s="9" t="s">
        <v>130</v>
      </c>
      <c r="F9" s="10">
        <v>1</v>
      </c>
      <c r="G9" s="9" t="s">
        <v>31</v>
      </c>
      <c r="H9" s="10">
        <v>2</v>
      </c>
    </row>
    <row r="10" spans="1:8" ht="15.75" thickBot="1" x14ac:dyDescent="0.3">
      <c r="A10" s="1"/>
      <c r="B10" s="8" t="s">
        <v>131</v>
      </c>
      <c r="C10" s="9" t="s">
        <v>131</v>
      </c>
      <c r="D10" s="9" t="s">
        <v>29</v>
      </c>
      <c r="E10" s="9" t="s">
        <v>132</v>
      </c>
      <c r="F10" s="10">
        <v>1</v>
      </c>
      <c r="G10" s="9" t="s">
        <v>31</v>
      </c>
      <c r="H10" s="10">
        <v>2</v>
      </c>
    </row>
    <row r="11" spans="1:8" ht="15.75" thickBot="1" x14ac:dyDescent="0.3">
      <c r="A11" s="1"/>
      <c r="B11" s="8" t="s">
        <v>126</v>
      </c>
      <c r="C11" s="9" t="s">
        <v>126</v>
      </c>
      <c r="D11" s="9" t="s">
        <v>29</v>
      </c>
      <c r="E11" s="9" t="s">
        <v>133</v>
      </c>
      <c r="F11" s="10">
        <v>1</v>
      </c>
      <c r="G11" s="9" t="s">
        <v>31</v>
      </c>
      <c r="H11" s="10">
        <v>2</v>
      </c>
    </row>
    <row r="12" spans="1:8" ht="15.75" thickBot="1" x14ac:dyDescent="0.3">
      <c r="A12" s="1"/>
      <c r="B12" s="8" t="s">
        <v>134</v>
      </c>
      <c r="C12" s="9" t="s">
        <v>134</v>
      </c>
      <c r="D12" s="9" t="s">
        <v>29</v>
      </c>
      <c r="E12" s="9" t="s">
        <v>135</v>
      </c>
      <c r="F12" s="10">
        <v>1</v>
      </c>
      <c r="G12" s="9" t="s">
        <v>31</v>
      </c>
      <c r="H12" s="10">
        <v>2</v>
      </c>
    </row>
    <row r="13" spans="1:8" ht="15.75" thickBot="1" x14ac:dyDescent="0.3">
      <c r="A13" s="1"/>
      <c r="B13" s="8" t="s">
        <v>127</v>
      </c>
      <c r="C13" s="9" t="s">
        <v>127</v>
      </c>
      <c r="D13" s="9" t="s">
        <v>29</v>
      </c>
      <c r="E13" s="9" t="s">
        <v>136</v>
      </c>
      <c r="F13" s="10">
        <v>1</v>
      </c>
      <c r="G13" s="9" t="s">
        <v>31</v>
      </c>
      <c r="H13" s="10">
        <v>2</v>
      </c>
    </row>
    <row r="14" spans="1:8" ht="15.75" thickBot="1" x14ac:dyDescent="0.3">
      <c r="A14" s="1"/>
      <c r="B14" s="8" t="s">
        <v>137</v>
      </c>
      <c r="C14" s="9" t="s">
        <v>137</v>
      </c>
      <c r="D14" s="9" t="s">
        <v>29</v>
      </c>
      <c r="E14" s="9" t="s">
        <v>138</v>
      </c>
      <c r="F14" s="10">
        <v>1</v>
      </c>
      <c r="G14" s="9" t="s">
        <v>31</v>
      </c>
      <c r="H14" s="10">
        <v>2</v>
      </c>
    </row>
    <row r="15" spans="1:8" ht="15.75" thickBot="1" x14ac:dyDescent="0.3">
      <c r="A15" s="1"/>
      <c r="B15" s="8" t="s">
        <v>139</v>
      </c>
      <c r="C15" s="9" t="s">
        <v>139</v>
      </c>
      <c r="D15" s="9" t="s">
        <v>29</v>
      </c>
      <c r="E15" s="9" t="s">
        <v>140</v>
      </c>
      <c r="F15" s="10">
        <v>1</v>
      </c>
      <c r="G15" s="9" t="s">
        <v>31</v>
      </c>
      <c r="H15" s="10">
        <v>2</v>
      </c>
    </row>
    <row r="16" spans="1:8" ht="15.75" thickBot="1" x14ac:dyDescent="0.3">
      <c r="A16" s="1"/>
      <c r="B16" s="8" t="s">
        <v>141</v>
      </c>
      <c r="C16" s="9" t="s">
        <v>141</v>
      </c>
      <c r="D16" s="9" t="s">
        <v>29</v>
      </c>
      <c r="E16" s="9" t="s">
        <v>142</v>
      </c>
      <c r="F16" s="10">
        <v>1</v>
      </c>
      <c r="G16" s="9" t="s">
        <v>31</v>
      </c>
      <c r="H16" s="10">
        <v>2</v>
      </c>
    </row>
    <row r="17" spans="1:8" ht="15.75" thickBot="1" x14ac:dyDescent="0.3">
      <c r="A17" s="1"/>
      <c r="B17" s="8" t="s">
        <v>143</v>
      </c>
      <c r="C17" s="9" t="s">
        <v>143</v>
      </c>
      <c r="D17" s="9" t="s">
        <v>29</v>
      </c>
      <c r="E17" s="9" t="s">
        <v>144</v>
      </c>
      <c r="F17" s="10">
        <v>1</v>
      </c>
      <c r="G17" s="9" t="s">
        <v>31</v>
      </c>
      <c r="H17" s="10">
        <v>2</v>
      </c>
    </row>
    <row r="18" spans="1:8" ht="15.75" thickBot="1" x14ac:dyDescent="0.3">
      <c r="A18" s="1"/>
      <c r="B18" s="8" t="s">
        <v>145</v>
      </c>
      <c r="C18" s="9" t="s">
        <v>145</v>
      </c>
      <c r="D18" s="9" t="s">
        <v>29</v>
      </c>
      <c r="E18" s="9" t="s">
        <v>146</v>
      </c>
      <c r="F18" s="10">
        <v>1</v>
      </c>
      <c r="G18" s="9" t="s">
        <v>31</v>
      </c>
      <c r="H18" s="10">
        <v>2</v>
      </c>
    </row>
    <row r="19" spans="1:8" ht="15.75" thickBot="1" x14ac:dyDescent="0.3">
      <c r="A19" s="1"/>
      <c r="B19" s="8" t="s">
        <v>147</v>
      </c>
      <c r="C19" s="9" t="s">
        <v>147</v>
      </c>
      <c r="D19" s="9" t="s">
        <v>29</v>
      </c>
      <c r="E19" s="9" t="s">
        <v>148</v>
      </c>
      <c r="F19" s="10">
        <v>1</v>
      </c>
      <c r="G19" s="9" t="s">
        <v>31</v>
      </c>
      <c r="H19" s="10">
        <v>2</v>
      </c>
    </row>
    <row r="20" spans="1:8" ht="9" customHeight="1" thickBot="1" x14ac:dyDescent="0.3">
      <c r="A20" s="1"/>
      <c r="B20" s="11"/>
      <c r="C20" s="12"/>
      <c r="D20" s="12"/>
      <c r="E20" s="12"/>
      <c r="F20" s="10"/>
      <c r="G20" s="13"/>
      <c r="H20" s="10"/>
    </row>
    <row r="21" spans="1:8" ht="15.75" thickBot="1" x14ac:dyDescent="0.3">
      <c r="A21" s="1"/>
      <c r="B21" s="8" t="s">
        <v>149</v>
      </c>
      <c r="C21" s="14">
        <v>0.01</v>
      </c>
      <c r="D21" s="9" t="s">
        <v>29</v>
      </c>
      <c r="E21" s="14">
        <v>1.6E-2</v>
      </c>
      <c r="F21" s="10">
        <v>1</v>
      </c>
      <c r="G21" s="9" t="s">
        <v>31</v>
      </c>
      <c r="H21" s="10">
        <v>2</v>
      </c>
    </row>
    <row r="22" spans="1:8" ht="15.75" thickBot="1" x14ac:dyDescent="0.3">
      <c r="B22" s="8" t="s">
        <v>150</v>
      </c>
      <c r="C22" s="14">
        <v>8.9999999999999993E-3</v>
      </c>
      <c r="D22" s="9" t="s">
        <v>151</v>
      </c>
      <c r="E22" s="14">
        <v>1.2999999999999999E-2</v>
      </c>
      <c r="F22" s="10">
        <v>1</v>
      </c>
      <c r="G22" s="9" t="s">
        <v>31</v>
      </c>
      <c r="H22" s="10">
        <v>2</v>
      </c>
    </row>
    <row r="23" spans="1:8" ht="15.75" thickBot="1" x14ac:dyDescent="0.3">
      <c r="A23" s="1"/>
      <c r="B23" s="8" t="s">
        <v>32</v>
      </c>
      <c r="C23" s="14">
        <v>8.0000000000000002E-3</v>
      </c>
      <c r="D23" s="9" t="s">
        <v>29</v>
      </c>
      <c r="E23" s="14">
        <v>1.0999999999999999E-2</v>
      </c>
      <c r="F23" s="10">
        <v>1</v>
      </c>
      <c r="G23" s="9" t="s">
        <v>31</v>
      </c>
      <c r="H23" s="10">
        <v>2</v>
      </c>
    </row>
    <row r="24" spans="1:8" x14ac:dyDescent="0.25">
      <c r="A24" s="1"/>
    </row>
    <row r="25" spans="1:8" ht="15.75" thickBot="1" x14ac:dyDescent="0.3">
      <c r="A25" s="3" t="s">
        <v>33</v>
      </c>
    </row>
    <row r="26" spans="1:8" x14ac:dyDescent="0.25">
      <c r="A26" s="2"/>
      <c r="B26" s="16" t="s">
        <v>241</v>
      </c>
      <c r="C26" s="159" t="s">
        <v>152</v>
      </c>
      <c r="D26" s="159" t="s">
        <v>121</v>
      </c>
      <c r="E26" s="161"/>
      <c r="F26" s="159" t="s">
        <v>1</v>
      </c>
    </row>
    <row r="27" spans="1:8" ht="15.75" thickBot="1" x14ac:dyDescent="0.3">
      <c r="B27" s="17" t="s">
        <v>29</v>
      </c>
      <c r="C27" s="160"/>
      <c r="D27" s="160"/>
      <c r="E27" s="162"/>
      <c r="F27" s="160"/>
    </row>
    <row r="28" spans="1:8" ht="15.75" thickBot="1" x14ac:dyDescent="0.3">
      <c r="B28" s="18">
        <v>2500</v>
      </c>
      <c r="C28" s="10" t="s">
        <v>34</v>
      </c>
      <c r="D28" s="10">
        <v>1</v>
      </c>
      <c r="E28" s="10" t="s">
        <v>31</v>
      </c>
      <c r="F28" s="10">
        <v>2</v>
      </c>
    </row>
    <row r="29" spans="1:8" ht="15.75" thickBot="1" x14ac:dyDescent="0.3">
      <c r="A29" s="1"/>
      <c r="B29" s="18">
        <v>5000</v>
      </c>
      <c r="C29" s="10" t="s">
        <v>35</v>
      </c>
      <c r="D29" s="10">
        <v>1</v>
      </c>
      <c r="E29" s="10" t="s">
        <v>31</v>
      </c>
      <c r="F29" s="10">
        <v>2</v>
      </c>
    </row>
    <row r="30" spans="1:8" ht="15.75" thickBot="1" x14ac:dyDescent="0.3">
      <c r="A30" s="1"/>
      <c r="B30" s="18">
        <v>10000</v>
      </c>
      <c r="C30" s="10" t="s">
        <v>36</v>
      </c>
      <c r="D30" s="19">
        <v>1</v>
      </c>
      <c r="E30" s="10" t="s">
        <v>31</v>
      </c>
      <c r="F30" s="10">
        <v>2</v>
      </c>
    </row>
    <row r="31" spans="1:8" ht="15.75" thickBot="1" x14ac:dyDescent="0.3">
      <c r="A31" s="1"/>
      <c r="B31" s="18">
        <v>20000</v>
      </c>
      <c r="C31" s="10" t="s">
        <v>37</v>
      </c>
      <c r="D31" s="10">
        <v>1</v>
      </c>
      <c r="E31" s="10" t="s">
        <v>31</v>
      </c>
      <c r="F31" s="10">
        <v>2</v>
      </c>
    </row>
    <row r="32" spans="1:8" ht="15.75" thickBot="1" x14ac:dyDescent="0.3">
      <c r="A32" s="1"/>
      <c r="B32" s="20" t="s">
        <v>38</v>
      </c>
      <c r="C32" s="10" t="s">
        <v>39</v>
      </c>
      <c r="D32" s="10">
        <v>1</v>
      </c>
      <c r="E32" s="10" t="s">
        <v>31</v>
      </c>
      <c r="F32" s="10">
        <v>2</v>
      </c>
    </row>
    <row r="34" spans="1:6" x14ac:dyDescent="0.25">
      <c r="A34" s="3" t="s">
        <v>40</v>
      </c>
    </row>
    <row r="35" spans="1:6" x14ac:dyDescent="0.25">
      <c r="B35" t="s">
        <v>189</v>
      </c>
      <c r="C35" t="s">
        <v>153</v>
      </c>
    </row>
    <row r="36" spans="1:6" x14ac:dyDescent="0.25">
      <c r="B36" t="s">
        <v>190</v>
      </c>
      <c r="C36" t="s">
        <v>154</v>
      </c>
    </row>
    <row r="39" spans="1:6" ht="15.75" thickBot="1" x14ac:dyDescent="0.3">
      <c r="A39" s="3" t="s">
        <v>242</v>
      </c>
    </row>
    <row r="40" spans="1:6" ht="15.75" thickBot="1" x14ac:dyDescent="0.3">
      <c r="A40" s="2"/>
      <c r="B40" s="5" t="s">
        <v>243</v>
      </c>
      <c r="C40" s="6" t="s">
        <v>155</v>
      </c>
      <c r="D40" s="6" t="s">
        <v>121</v>
      </c>
      <c r="E40" s="22"/>
      <c r="F40" s="6" t="s">
        <v>1</v>
      </c>
    </row>
    <row r="41" spans="1:6" ht="15.75" thickBot="1" x14ac:dyDescent="0.3">
      <c r="B41" s="18">
        <v>2500</v>
      </c>
      <c r="C41" s="10" t="s">
        <v>41</v>
      </c>
      <c r="D41" s="10">
        <v>1</v>
      </c>
      <c r="E41" s="10" t="s">
        <v>31</v>
      </c>
      <c r="F41" s="10">
        <v>2</v>
      </c>
    </row>
    <row r="42" spans="1:6" ht="15.75" thickBot="1" x14ac:dyDescent="0.3">
      <c r="B42" s="18">
        <v>5000</v>
      </c>
      <c r="C42" s="10" t="s">
        <v>42</v>
      </c>
      <c r="D42" s="10">
        <v>1</v>
      </c>
      <c r="E42" s="10" t="s">
        <v>31</v>
      </c>
      <c r="F42" s="10">
        <v>2</v>
      </c>
    </row>
    <row r="43" spans="1:6" ht="15.75" thickBot="1" x14ac:dyDescent="0.3">
      <c r="A43" s="1"/>
      <c r="B43" s="18">
        <v>10000</v>
      </c>
      <c r="C43" s="10" t="s">
        <v>43</v>
      </c>
      <c r="D43" s="10">
        <v>1</v>
      </c>
      <c r="E43" s="10" t="s">
        <v>31</v>
      </c>
      <c r="F43" s="10">
        <v>2</v>
      </c>
    </row>
    <row r="44" spans="1:6" ht="15.75" thickBot="1" x14ac:dyDescent="0.3">
      <c r="A44" s="1"/>
      <c r="B44" s="18">
        <v>20000</v>
      </c>
      <c r="C44" s="10" t="s">
        <v>44</v>
      </c>
      <c r="D44" s="10">
        <v>1</v>
      </c>
      <c r="E44" s="10" t="s">
        <v>31</v>
      </c>
      <c r="F44" s="10">
        <v>2</v>
      </c>
    </row>
    <row r="45" spans="1:6" ht="15.75" thickBot="1" x14ac:dyDescent="0.3">
      <c r="A45" s="1"/>
      <c r="B45" s="20" t="s">
        <v>38</v>
      </c>
      <c r="C45" s="10" t="s">
        <v>45</v>
      </c>
      <c r="D45" s="10">
        <v>1</v>
      </c>
      <c r="E45" s="10" t="s">
        <v>31</v>
      </c>
      <c r="F45" s="10">
        <v>2</v>
      </c>
    </row>
    <row r="47" spans="1:6" ht="15.75" thickBot="1" x14ac:dyDescent="0.3">
      <c r="A47" s="3" t="s">
        <v>244</v>
      </c>
    </row>
    <row r="48" spans="1:6" ht="15.75" thickBot="1" x14ac:dyDescent="0.3">
      <c r="A48" s="2"/>
      <c r="B48" s="5" t="s">
        <v>245</v>
      </c>
      <c r="C48" s="6" t="s">
        <v>155</v>
      </c>
      <c r="D48" s="6" t="s">
        <v>121</v>
      </c>
      <c r="E48" s="21"/>
      <c r="F48" s="6" t="s">
        <v>1</v>
      </c>
    </row>
    <row r="49" spans="1:6" ht="15.75" thickBot="1" x14ac:dyDescent="0.3">
      <c r="B49" s="18">
        <v>2500</v>
      </c>
      <c r="C49" s="10" t="s">
        <v>46</v>
      </c>
      <c r="D49" s="10">
        <v>1</v>
      </c>
      <c r="E49" s="10" t="s">
        <v>31</v>
      </c>
      <c r="F49" s="10">
        <v>2</v>
      </c>
    </row>
    <row r="50" spans="1:6" ht="15.75" thickBot="1" x14ac:dyDescent="0.3">
      <c r="B50" s="18">
        <v>5000</v>
      </c>
      <c r="C50" s="10" t="s">
        <v>46</v>
      </c>
      <c r="D50" s="10">
        <v>1</v>
      </c>
      <c r="E50" s="10" t="s">
        <v>31</v>
      </c>
      <c r="F50" s="10">
        <v>2</v>
      </c>
    </row>
    <row r="51" spans="1:6" ht="15.75" thickBot="1" x14ac:dyDescent="0.3">
      <c r="A51" s="1"/>
      <c r="B51" s="18">
        <v>10000</v>
      </c>
      <c r="C51" s="10" t="s">
        <v>46</v>
      </c>
      <c r="D51" s="10">
        <v>1</v>
      </c>
      <c r="E51" s="10" t="s">
        <v>31</v>
      </c>
      <c r="F51" s="10">
        <v>2</v>
      </c>
    </row>
    <row r="52" spans="1:6" ht="15.75" thickBot="1" x14ac:dyDescent="0.3">
      <c r="A52" s="1"/>
      <c r="B52" s="18">
        <v>20000</v>
      </c>
      <c r="C52" s="10" t="s">
        <v>46</v>
      </c>
      <c r="D52" s="10">
        <v>1</v>
      </c>
      <c r="E52" s="10" t="s">
        <v>31</v>
      </c>
      <c r="F52" s="10">
        <v>2</v>
      </c>
    </row>
    <row r="53" spans="1:6" ht="15.75" thickBot="1" x14ac:dyDescent="0.3">
      <c r="A53" s="1"/>
      <c r="B53" s="20" t="s">
        <v>38</v>
      </c>
      <c r="C53" s="10" t="s">
        <v>47</v>
      </c>
      <c r="D53" s="10">
        <v>1</v>
      </c>
      <c r="E53" s="10" t="s">
        <v>31</v>
      </c>
      <c r="F53" s="10">
        <v>2</v>
      </c>
    </row>
    <row r="54" spans="1:6" x14ac:dyDescent="0.25">
      <c r="A54" s="1"/>
    </row>
    <row r="55" spans="1:6" ht="15.75" thickBot="1" x14ac:dyDescent="0.3">
      <c r="A55" s="3" t="s">
        <v>156</v>
      </c>
    </row>
    <row r="56" spans="1:6" ht="30.75" thickBot="1" x14ac:dyDescent="0.3">
      <c r="B56" s="5" t="s">
        <v>245</v>
      </c>
      <c r="C56" s="25" t="s">
        <v>157</v>
      </c>
      <c r="D56" s="25" t="s">
        <v>1</v>
      </c>
      <c r="E56" s="25" t="s">
        <v>157</v>
      </c>
      <c r="F56" s="25" t="s">
        <v>1</v>
      </c>
    </row>
    <row r="57" spans="1:6" ht="15.75" thickBot="1" x14ac:dyDescent="0.3">
      <c r="B57" s="18">
        <v>2500</v>
      </c>
      <c r="C57" s="26" t="s">
        <v>48</v>
      </c>
      <c r="D57" s="27">
        <v>0.5</v>
      </c>
      <c r="E57" s="26" t="s">
        <v>49</v>
      </c>
      <c r="F57" s="28">
        <v>1</v>
      </c>
    </row>
    <row r="58" spans="1:6" ht="15.75" thickBot="1" x14ac:dyDescent="0.3">
      <c r="A58" s="2"/>
      <c r="B58" s="23">
        <v>5000</v>
      </c>
      <c r="C58" s="26" t="s">
        <v>50</v>
      </c>
      <c r="D58" s="27">
        <v>0.5</v>
      </c>
      <c r="E58" s="26" t="s">
        <v>51</v>
      </c>
      <c r="F58" s="28">
        <v>1</v>
      </c>
    </row>
    <row r="59" spans="1:6" ht="15.75" thickBot="1" x14ac:dyDescent="0.3">
      <c r="B59" s="23">
        <v>10000</v>
      </c>
      <c r="C59" s="26" t="s">
        <v>52</v>
      </c>
      <c r="D59" s="27">
        <v>0.5</v>
      </c>
      <c r="E59" s="26" t="s">
        <v>53</v>
      </c>
      <c r="F59" s="28">
        <v>1</v>
      </c>
    </row>
    <row r="60" spans="1:6" ht="15.75" thickBot="1" x14ac:dyDescent="0.3">
      <c r="A60" s="1"/>
      <c r="B60" s="23">
        <v>20000</v>
      </c>
      <c r="C60" s="26" t="s">
        <v>54</v>
      </c>
      <c r="D60" s="27">
        <v>0.5</v>
      </c>
      <c r="E60" s="26" t="s">
        <v>55</v>
      </c>
      <c r="F60" s="28">
        <v>1</v>
      </c>
    </row>
    <row r="61" spans="1:6" ht="15.75" thickBot="1" x14ac:dyDescent="0.3">
      <c r="A61" s="1"/>
      <c r="B61" s="8" t="s">
        <v>56</v>
      </c>
      <c r="C61" s="26" t="s">
        <v>57</v>
      </c>
      <c r="D61" s="27">
        <v>0.5</v>
      </c>
      <c r="E61" s="26" t="s">
        <v>58</v>
      </c>
      <c r="F61" s="28">
        <v>1</v>
      </c>
    </row>
    <row r="62" spans="1:6" x14ac:dyDescent="0.25">
      <c r="A62" s="1"/>
      <c r="C62" s="4"/>
      <c r="D62" s="4"/>
      <c r="E62" s="4"/>
      <c r="F62" s="4"/>
    </row>
    <row r="63" spans="1:6" ht="15.75" thickBot="1" x14ac:dyDescent="0.3">
      <c r="A63" s="24" t="s">
        <v>158</v>
      </c>
      <c r="C63" s="4"/>
      <c r="D63" s="4"/>
      <c r="E63" s="4"/>
      <c r="F63" s="4"/>
    </row>
    <row r="64" spans="1:6" ht="30.75" thickBot="1" x14ac:dyDescent="0.3">
      <c r="A64" s="24"/>
      <c r="B64" s="5" t="s">
        <v>245</v>
      </c>
      <c r="C64" s="29" t="s">
        <v>159</v>
      </c>
      <c r="D64" s="25" t="s">
        <v>1</v>
      </c>
      <c r="E64" s="25" t="s">
        <v>159</v>
      </c>
      <c r="F64" s="25" t="s">
        <v>1</v>
      </c>
    </row>
    <row r="65" spans="1:6" ht="15.75" thickBot="1" x14ac:dyDescent="0.3">
      <c r="A65" s="24"/>
      <c r="B65" s="18">
        <v>2500</v>
      </c>
      <c r="C65" s="30">
        <v>2</v>
      </c>
      <c r="D65" s="31">
        <v>0.5</v>
      </c>
      <c r="E65" s="32">
        <v>3</v>
      </c>
      <c r="F65" s="31">
        <v>1</v>
      </c>
    </row>
    <row r="66" spans="1:6" ht="15.75" thickBot="1" x14ac:dyDescent="0.3">
      <c r="A66" s="24"/>
      <c r="B66" s="23">
        <v>5000</v>
      </c>
      <c r="C66" s="30">
        <v>2</v>
      </c>
      <c r="D66" s="31">
        <v>0.5</v>
      </c>
      <c r="E66" s="32">
        <v>3</v>
      </c>
      <c r="F66" s="31">
        <v>1</v>
      </c>
    </row>
    <row r="67" spans="1:6" ht="15.75" thickBot="1" x14ac:dyDescent="0.3">
      <c r="A67" s="24"/>
      <c r="B67" s="23">
        <v>10000</v>
      </c>
      <c r="C67" s="30">
        <v>3</v>
      </c>
      <c r="D67" s="31">
        <v>0.5</v>
      </c>
      <c r="E67" s="32">
        <v>4</v>
      </c>
      <c r="F67" s="31">
        <v>1</v>
      </c>
    </row>
    <row r="68" spans="1:6" ht="15.75" thickBot="1" x14ac:dyDescent="0.3">
      <c r="A68" s="24"/>
      <c r="B68" s="23">
        <v>20000</v>
      </c>
      <c r="C68" s="30">
        <v>4</v>
      </c>
      <c r="D68" s="31">
        <v>0.5</v>
      </c>
      <c r="E68" s="32">
        <v>5</v>
      </c>
      <c r="F68" s="31">
        <v>1</v>
      </c>
    </row>
    <row r="69" spans="1:6" ht="15.75" thickBot="1" x14ac:dyDescent="0.3">
      <c r="A69" s="24"/>
      <c r="B69" s="8" t="s">
        <v>56</v>
      </c>
      <c r="C69" s="30">
        <v>4</v>
      </c>
      <c r="D69" s="31">
        <v>0.5</v>
      </c>
      <c r="E69" s="32">
        <v>5</v>
      </c>
      <c r="F69" s="31">
        <v>1</v>
      </c>
    </row>
    <row r="70" spans="1:6" x14ac:dyDescent="0.25">
      <c r="A70" s="24"/>
    </row>
    <row r="71" spans="1:6" x14ac:dyDescent="0.25">
      <c r="A71" s="3" t="s">
        <v>59</v>
      </c>
    </row>
    <row r="72" spans="1:6" x14ac:dyDescent="0.25">
      <c r="A72" s="2"/>
      <c r="B72" t="s">
        <v>160</v>
      </c>
      <c r="C72" t="s">
        <v>153</v>
      </c>
    </row>
    <row r="73" spans="1:6" x14ac:dyDescent="0.25">
      <c r="B73" t="s">
        <v>161</v>
      </c>
      <c r="C73" t="s">
        <v>154</v>
      </c>
    </row>
  </sheetData>
  <sheetProtection algorithmName="SHA-512" hashValue="vuTr8FziGKn6K0AuDFv3rJaqh9pRrUpkXIFEoHcvM+BYInoccnE0+z4mXo5rs/taep1FfJFwI5Nd5CmQ2DCTkg==" saltValue="4KCrakJQs4v8ZWYsgLrI/g==" spinCount="100000" sheet="1" objects="1" scenarios="1"/>
  <mergeCells count="5">
    <mergeCell ref="C4:E4"/>
    <mergeCell ref="C26:C27"/>
    <mergeCell ref="D26:D27"/>
    <mergeCell ref="E26:E27"/>
    <mergeCell ref="F26:F27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6EA0A83954DE540A583C44CF5CB8811" ma:contentTypeVersion="13" ma:contentTypeDescription="Ein neues Dokument erstellen." ma:contentTypeScope="" ma:versionID="73ee94f61a41520bb6eae2f7acd955af">
  <xsd:schema xmlns:xsd="http://www.w3.org/2001/XMLSchema" xmlns:xs="http://www.w3.org/2001/XMLSchema" xmlns:p="http://schemas.microsoft.com/office/2006/metadata/properties" xmlns:ns2="81ea06fc-be63-4b6d-81be-03a263accd74" xmlns:ns3="ff8f0144-9427-4432-98ae-0ee5dfddc0d5" targetNamespace="http://schemas.microsoft.com/office/2006/metadata/properties" ma:root="true" ma:fieldsID="bc9bb3cb22af82daf1e936b0893fe972" ns2:_="" ns3:_="">
    <xsd:import namespace="81ea06fc-be63-4b6d-81be-03a263accd74"/>
    <xsd:import namespace="ff8f0144-9427-4432-98ae-0ee5dfddc0d5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ea06fc-be63-4b6d-81be-03a263accd74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Bildmarkierungen" ma:readOnly="false" ma:fieldId="{5cf76f15-5ced-4ddc-b409-7134ff3c332f}" ma:taxonomyMulti="true" ma:sspId="b5d45c67-a97f-4502-96b8-e3ce952473a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8f0144-9427-4432-98ae-0ee5dfddc0d5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96c8dbb4-12f8-4237-acc8-fa036180a50f}" ma:internalName="TaxCatchAll" ma:showField="CatchAllData" ma:web="ff8f0144-9427-4432-98ae-0ee5dfddc0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1ea06fc-be63-4b6d-81be-03a263accd74">
      <Terms xmlns="http://schemas.microsoft.com/office/infopath/2007/PartnerControls"/>
    </lcf76f155ced4ddcb4097134ff3c332f>
    <TaxCatchAll xmlns="ff8f0144-9427-4432-98ae-0ee5dfddc0d5" xsi:nil="true"/>
  </documentManagement>
</p:properties>
</file>

<file path=customXml/itemProps1.xml><?xml version="1.0" encoding="utf-8"?>
<ds:datastoreItem xmlns:ds="http://schemas.openxmlformats.org/officeDocument/2006/customXml" ds:itemID="{C621D196-965C-4A8B-BE56-DEC34E0E5EF8}"/>
</file>

<file path=customXml/itemProps2.xml><?xml version="1.0" encoding="utf-8"?>
<ds:datastoreItem xmlns:ds="http://schemas.openxmlformats.org/officeDocument/2006/customXml" ds:itemID="{83DEE8FD-B90F-4ACE-8139-A8D5DC2EDB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ECEC978-5EB6-4D15-9A1B-5954FF89FAF2}">
  <ds:schemaRefs>
    <ds:schemaRef ds:uri="ff8f0144-9427-4432-98ae-0ee5dfddc0d5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81ea06fc-be63-4b6d-81be-03a263accd74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>Arbeiterkammer Oberösterreich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Reder Martina</dc:creator>
  <cp:lastModifiedBy>Maria Presting</cp:lastModifiedBy>
  <cp:lastPrinted>2017-05-30T11:09:33Z</cp:lastPrinted>
  <dcterms:created xsi:type="dcterms:W3CDTF">2016-12-28T08:08:52Z</dcterms:created>
  <dcterms:modified xsi:type="dcterms:W3CDTF">2026-05-21T09:05:47Z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0x010100D6EA0A83954DE540A583C44CF5CB8811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